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13_ncr:1_{CD78C60D-C99D-44CA-B080-6E6CD277471F}" xr6:coauthVersionLast="45" xr6:coauthVersionMax="47" xr10:uidLastSave="{00000000-0000-0000-0000-000000000000}"/>
  <bookViews>
    <workbookView xWindow="1455" yWindow="705" windowWidth="24000" windowHeight="18675" xr2:uid="{00000000-000D-0000-FFFF-FFFF00000000}"/>
  </bookViews>
  <sheets>
    <sheet name="2023" sheetId="16" r:id="rId1"/>
    <sheet name="2022" sheetId="15" r:id="rId2"/>
    <sheet name="2021" sheetId="14" r:id="rId3"/>
    <sheet name="2020" sheetId="13" r:id="rId4"/>
    <sheet name="2019" sheetId="12" r:id="rId5"/>
    <sheet name="2018" sheetId="11" r:id="rId6"/>
    <sheet name="2017" sheetId="10" r:id="rId7"/>
    <sheet name="2016" sheetId="9" r:id="rId8"/>
    <sheet name="2015" sheetId="8" r:id="rId9"/>
    <sheet name="2014" sheetId="5" r:id="rId10"/>
    <sheet name="2013" sheetId="1" r:id="rId11"/>
    <sheet name="2012" sheetId="2" r:id="rId12"/>
    <sheet name="2011" sheetId="3" r:id="rId13"/>
    <sheet name="2010" sheetId="4" r:id="rId14"/>
    <sheet name="2009" sheetId="7" r:id="rId15"/>
    <sheet name="2008" sheetId="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5" i="16" l="1"/>
  <c r="O35" i="16"/>
  <c r="N35" i="16"/>
  <c r="L35" i="16"/>
  <c r="M35" i="16" s="1"/>
  <c r="K35" i="16"/>
  <c r="I35" i="16"/>
  <c r="H35" i="16"/>
  <c r="J35" i="16" s="1"/>
  <c r="P33" i="16"/>
  <c r="M33" i="16"/>
  <c r="J33" i="16"/>
  <c r="F33" i="16"/>
  <c r="E33" i="16"/>
  <c r="P32" i="16"/>
  <c r="M32" i="16"/>
  <c r="J32" i="16"/>
  <c r="F32" i="16"/>
  <c r="E32" i="16"/>
  <c r="P31" i="16"/>
  <c r="M31" i="16"/>
  <c r="J31" i="16"/>
  <c r="F31" i="16"/>
  <c r="E31" i="16"/>
  <c r="P30" i="16"/>
  <c r="M30" i="16"/>
  <c r="J30" i="16"/>
  <c r="F30" i="16"/>
  <c r="E30" i="16"/>
  <c r="P29" i="16"/>
  <c r="M29" i="16"/>
  <c r="J29" i="16"/>
  <c r="F29" i="16"/>
  <c r="E29" i="16"/>
  <c r="J28" i="16"/>
  <c r="F28" i="16"/>
  <c r="E28" i="16"/>
  <c r="P27" i="16"/>
  <c r="M27" i="16"/>
  <c r="J27" i="16"/>
  <c r="F27" i="16"/>
  <c r="E27" i="16"/>
  <c r="M26" i="16"/>
  <c r="F26" i="16"/>
  <c r="E26" i="16"/>
  <c r="M25" i="16"/>
  <c r="F25" i="16"/>
  <c r="E25" i="16"/>
  <c r="P24" i="16"/>
  <c r="M24" i="16"/>
  <c r="J24" i="16"/>
  <c r="F24" i="16"/>
  <c r="E24" i="16"/>
  <c r="J23" i="16"/>
  <c r="F23" i="16"/>
  <c r="E23" i="16"/>
  <c r="P22" i="16"/>
  <c r="M22" i="16"/>
  <c r="J22" i="16"/>
  <c r="F22" i="16"/>
  <c r="E22" i="16"/>
  <c r="P21" i="16"/>
  <c r="M21" i="16"/>
  <c r="J21" i="16"/>
  <c r="F21" i="16"/>
  <c r="E21" i="16"/>
  <c r="P20" i="16"/>
  <c r="M20" i="16"/>
  <c r="J20" i="16"/>
  <c r="F20" i="16"/>
  <c r="E20" i="16"/>
  <c r="P19" i="16"/>
  <c r="M19" i="16"/>
  <c r="J19" i="16"/>
  <c r="F19" i="16"/>
  <c r="E19" i="16"/>
  <c r="M18" i="16"/>
  <c r="F18" i="16"/>
  <c r="E18" i="16"/>
  <c r="P17" i="16"/>
  <c r="M17" i="16"/>
  <c r="J17" i="16"/>
  <c r="F17" i="16"/>
  <c r="E17" i="16"/>
  <c r="P16" i="16"/>
  <c r="M16" i="16"/>
  <c r="J16" i="16"/>
  <c r="F16" i="16"/>
  <c r="E16" i="16"/>
  <c r="J15" i="16"/>
  <c r="F15" i="16"/>
  <c r="E15" i="16"/>
  <c r="M14" i="16"/>
  <c r="F14" i="16"/>
  <c r="E14" i="16"/>
  <c r="P13" i="16"/>
  <c r="M13" i="16"/>
  <c r="J13" i="16"/>
  <c r="F13" i="16"/>
  <c r="E13" i="16"/>
  <c r="J12" i="16"/>
  <c r="F12" i="16"/>
  <c r="E12" i="16"/>
  <c r="J11" i="16"/>
  <c r="F11" i="16"/>
  <c r="E11" i="16"/>
  <c r="P10" i="16"/>
  <c r="M10" i="16"/>
  <c r="J10" i="16"/>
  <c r="F10" i="16"/>
  <c r="E10" i="16"/>
  <c r="J9" i="16"/>
  <c r="F9" i="16"/>
  <c r="E9" i="16"/>
  <c r="F8" i="16"/>
  <c r="E8" i="16"/>
  <c r="F7" i="16"/>
  <c r="E7" i="16"/>
  <c r="P6" i="16"/>
  <c r="M6" i="16"/>
  <c r="J6" i="16"/>
  <c r="F6" i="16"/>
  <c r="E6" i="16"/>
  <c r="P5" i="16"/>
  <c r="M5" i="16"/>
  <c r="J5" i="16"/>
  <c r="F5" i="16"/>
  <c r="E5" i="16"/>
  <c r="P4" i="16"/>
  <c r="M4" i="16"/>
  <c r="J4" i="16"/>
  <c r="F4" i="16"/>
  <c r="E4" i="16"/>
  <c r="M3" i="16"/>
  <c r="J3" i="16"/>
  <c r="F3" i="16"/>
  <c r="F35" i="16" s="1"/>
  <c r="E3" i="16"/>
  <c r="E35" i="16" s="1"/>
  <c r="O38" i="15" l="1"/>
  <c r="N38" i="15"/>
  <c r="L38" i="15"/>
  <c r="K38" i="15"/>
  <c r="I38" i="15"/>
  <c r="H38" i="15"/>
  <c r="P26" i="15"/>
  <c r="M26" i="15"/>
  <c r="J26" i="15"/>
  <c r="F26" i="15"/>
  <c r="E26" i="15"/>
  <c r="P14" i="15"/>
  <c r="M14" i="15"/>
  <c r="J14" i="15"/>
  <c r="F14" i="15"/>
  <c r="E14" i="15"/>
  <c r="P33" i="15"/>
  <c r="M33" i="15"/>
  <c r="J33" i="15"/>
  <c r="F33" i="15"/>
  <c r="E33" i="15"/>
  <c r="J5" i="15"/>
  <c r="F5" i="15"/>
  <c r="E5" i="15"/>
  <c r="P23" i="15"/>
  <c r="M23" i="15"/>
  <c r="J23" i="15"/>
  <c r="F23" i="15"/>
  <c r="E23" i="15"/>
  <c r="F32" i="15"/>
  <c r="E32" i="15"/>
  <c r="F28" i="15"/>
  <c r="E28" i="15"/>
  <c r="P6" i="15"/>
  <c r="M6" i="15"/>
  <c r="J6" i="15"/>
  <c r="F6" i="15"/>
  <c r="E6" i="15"/>
  <c r="P4" i="15"/>
  <c r="J4" i="15"/>
  <c r="F4" i="15"/>
  <c r="E4" i="15"/>
  <c r="M21" i="15"/>
  <c r="F21" i="15"/>
  <c r="E21" i="15"/>
  <c r="P8" i="15"/>
  <c r="M8" i="15"/>
  <c r="J8" i="15"/>
  <c r="F8" i="15"/>
  <c r="E8" i="15"/>
  <c r="P20" i="15"/>
  <c r="M20" i="15"/>
  <c r="J20" i="15"/>
  <c r="F20" i="15"/>
  <c r="E20" i="15"/>
  <c r="P3" i="15"/>
  <c r="M3" i="15"/>
  <c r="J3" i="15"/>
  <c r="F3" i="15"/>
  <c r="E3" i="15"/>
  <c r="P22" i="15"/>
  <c r="M22" i="15"/>
  <c r="J22" i="15"/>
  <c r="F22" i="15"/>
  <c r="E22" i="15"/>
  <c r="P10" i="15"/>
  <c r="M10" i="15"/>
  <c r="J10" i="15"/>
  <c r="F10" i="15"/>
  <c r="E10" i="15"/>
  <c r="P7" i="15"/>
  <c r="M7" i="15"/>
  <c r="J7" i="15"/>
  <c r="F7" i="15"/>
  <c r="E7" i="15"/>
  <c r="J25" i="15"/>
  <c r="F25" i="15"/>
  <c r="E25" i="15"/>
  <c r="P19" i="15"/>
  <c r="M19" i="15"/>
  <c r="J19" i="15"/>
  <c r="F19" i="15"/>
  <c r="E19" i="15"/>
  <c r="P34" i="15"/>
  <c r="M34" i="15"/>
  <c r="J34" i="15"/>
  <c r="F34" i="15"/>
  <c r="E34" i="15"/>
  <c r="J13" i="15"/>
  <c r="F13" i="15"/>
  <c r="E13" i="15"/>
  <c r="J18" i="15"/>
  <c r="F18" i="15"/>
  <c r="E18" i="15"/>
  <c r="J30" i="15"/>
  <c r="F30" i="15"/>
  <c r="E30" i="15"/>
  <c r="J24" i="15"/>
  <c r="F24" i="15"/>
  <c r="E24" i="15"/>
  <c r="J16" i="15"/>
  <c r="F16" i="15"/>
  <c r="E16" i="15"/>
  <c r="J11" i="15"/>
  <c r="F11" i="15"/>
  <c r="E11" i="15"/>
  <c r="F36" i="15"/>
  <c r="E36" i="15"/>
  <c r="P12" i="15"/>
  <c r="M12" i="15"/>
  <c r="J12" i="15"/>
  <c r="F12" i="15"/>
  <c r="E12" i="15"/>
  <c r="F31" i="15"/>
  <c r="E31" i="15"/>
  <c r="F15" i="15"/>
  <c r="E15" i="15"/>
  <c r="P27" i="15"/>
  <c r="M27" i="15"/>
  <c r="J27" i="15"/>
  <c r="F27" i="15"/>
  <c r="E27" i="15"/>
  <c r="P35" i="15"/>
  <c r="M35" i="15"/>
  <c r="J35" i="15"/>
  <c r="F35" i="15"/>
  <c r="E35" i="15"/>
  <c r="P9" i="15"/>
  <c r="F9" i="15"/>
  <c r="E9" i="15"/>
  <c r="P17" i="15"/>
  <c r="M17" i="15"/>
  <c r="J17" i="15"/>
  <c r="F17" i="15"/>
  <c r="E17" i="15"/>
  <c r="J29" i="15"/>
  <c r="F29" i="15"/>
  <c r="E29" i="15"/>
  <c r="L31" i="13"/>
  <c r="K31" i="13"/>
  <c r="I31" i="13"/>
  <c r="H31" i="13"/>
  <c r="F31" i="13"/>
  <c r="E31" i="13"/>
  <c r="M17" i="13"/>
  <c r="J17" i="13"/>
  <c r="G17" i="13"/>
  <c r="M21" i="13"/>
  <c r="J21" i="13"/>
  <c r="G21" i="13"/>
  <c r="M23" i="13"/>
  <c r="J23" i="13"/>
  <c r="G23" i="13"/>
  <c r="M22" i="13"/>
  <c r="J22" i="13"/>
  <c r="G22" i="13"/>
  <c r="M15" i="13"/>
  <c r="J15" i="13"/>
  <c r="G15" i="13"/>
  <c r="M12" i="13"/>
  <c r="J12" i="13"/>
  <c r="G12" i="13"/>
  <c r="M11" i="13"/>
  <c r="J11" i="13"/>
  <c r="G11" i="13"/>
  <c r="G19" i="13"/>
  <c r="M20" i="13"/>
  <c r="J20" i="13"/>
  <c r="G20" i="13"/>
  <c r="M18" i="13"/>
  <c r="G18" i="13"/>
  <c r="M3" i="13"/>
  <c r="J3" i="13"/>
  <c r="G3" i="13"/>
  <c r="J10" i="13"/>
  <c r="M4" i="13"/>
  <c r="J4" i="13"/>
  <c r="G4" i="13"/>
  <c r="M14" i="13"/>
  <c r="J14" i="13"/>
  <c r="G14" i="13"/>
  <c r="M13" i="13"/>
  <c r="J13" i="13"/>
  <c r="G13" i="13"/>
  <c r="M9" i="13"/>
  <c r="G9" i="13"/>
  <c r="J25" i="13"/>
  <c r="M5" i="13"/>
  <c r="J5" i="13"/>
  <c r="G5" i="13"/>
  <c r="M28" i="13"/>
  <c r="J28" i="13"/>
  <c r="G28" i="13"/>
  <c r="J24" i="13"/>
  <c r="J26" i="13"/>
  <c r="M27" i="13"/>
  <c r="J27" i="13"/>
  <c r="G27" i="13"/>
  <c r="M16" i="13"/>
  <c r="J16" i="13"/>
  <c r="G16" i="13"/>
  <c r="M7" i="13"/>
  <c r="J7" i="13"/>
  <c r="G7" i="13"/>
  <c r="M8" i="13"/>
  <c r="J8" i="13"/>
  <c r="G8" i="13"/>
  <c r="M29" i="13"/>
  <c r="J29" i="13"/>
  <c r="G29" i="13"/>
  <c r="M6" i="13"/>
  <c r="J6" i="13"/>
  <c r="G6" i="13"/>
  <c r="E38" i="15" l="1"/>
  <c r="F38" i="15"/>
  <c r="L32" i="12"/>
  <c r="K32" i="12"/>
  <c r="I32" i="12"/>
  <c r="H32" i="12"/>
  <c r="F32" i="12"/>
  <c r="E32" i="12"/>
  <c r="M12" i="12"/>
  <c r="J12" i="12"/>
  <c r="G12" i="12"/>
  <c r="M19" i="12"/>
  <c r="J19" i="12"/>
  <c r="G19" i="12"/>
  <c r="M3" i="12"/>
  <c r="J3" i="12"/>
  <c r="G3" i="12"/>
  <c r="M23" i="12"/>
  <c r="J23" i="12"/>
  <c r="G23" i="12"/>
  <c r="M5" i="12"/>
  <c r="J5" i="12"/>
  <c r="G5" i="12"/>
  <c r="M13" i="12"/>
  <c r="J13" i="12"/>
  <c r="G13" i="12"/>
  <c r="M20" i="12"/>
  <c r="J20" i="12"/>
  <c r="G20" i="12"/>
  <c r="M10" i="12"/>
  <c r="J10" i="12"/>
  <c r="G10" i="12"/>
  <c r="M28" i="12"/>
  <c r="J28" i="12"/>
  <c r="G28" i="12"/>
  <c r="J18" i="12"/>
  <c r="M6" i="12"/>
  <c r="J6" i="12"/>
  <c r="G6" i="12"/>
  <c r="M21" i="12"/>
  <c r="J21" i="12"/>
  <c r="G21" i="12"/>
  <c r="M24" i="12"/>
  <c r="G27" i="12"/>
  <c r="G25" i="12"/>
  <c r="M9" i="12"/>
  <c r="J9" i="12"/>
  <c r="G9" i="12"/>
  <c r="M30" i="12"/>
  <c r="G30" i="12"/>
  <c r="G26" i="12"/>
  <c r="G11" i="12"/>
  <c r="J4" i="12"/>
  <c r="M8" i="12"/>
  <c r="J8" i="12"/>
  <c r="G8" i="12"/>
  <c r="M7" i="12"/>
  <c r="J7" i="12"/>
  <c r="G7" i="12"/>
  <c r="M22" i="12"/>
  <c r="J22" i="12"/>
  <c r="G22" i="12"/>
  <c r="M14" i="12"/>
  <c r="G14" i="12"/>
  <c r="M16" i="12"/>
  <c r="J16" i="12"/>
  <c r="G16" i="12"/>
  <c r="M17" i="12"/>
  <c r="M29" i="12"/>
  <c r="J29" i="12"/>
  <c r="G29" i="12"/>
  <c r="M15" i="12"/>
  <c r="J15" i="12"/>
  <c r="G15" i="12"/>
  <c r="L16" i="9" l="1"/>
  <c r="L43" i="9"/>
  <c r="L17" i="9"/>
  <c r="L27" i="9"/>
  <c r="L9" i="9"/>
  <c r="L10" i="9"/>
  <c r="L29" i="9"/>
  <c r="L30" i="9"/>
  <c r="L31" i="9"/>
  <c r="L32" i="9"/>
  <c r="L21" i="9"/>
  <c r="L44" i="9"/>
  <c r="L36" i="9"/>
  <c r="L45" i="9"/>
  <c r="L12" i="9"/>
  <c r="L28" i="9"/>
  <c r="L39" i="9"/>
  <c r="L6" i="9"/>
  <c r="L26" i="9"/>
  <c r="L7" i="9"/>
  <c r="L42" i="9"/>
  <c r="L37" i="9"/>
  <c r="L8" i="9"/>
  <c r="L13" i="9"/>
  <c r="L24" i="9"/>
  <c r="L15" i="9"/>
  <c r="L5" i="9"/>
  <c r="I47" i="9"/>
  <c r="F47" i="9"/>
  <c r="L22" i="8"/>
  <c r="L34" i="8"/>
  <c r="L46" i="8"/>
  <c r="L41" i="8"/>
  <c r="L7" i="8"/>
  <c r="L48" i="8"/>
  <c r="L54" i="8"/>
  <c r="L27" i="8"/>
  <c r="L47" i="8"/>
  <c r="L36" i="8"/>
  <c r="L37" i="8"/>
  <c r="L38" i="8"/>
  <c r="L15" i="8"/>
  <c r="L11" i="8"/>
  <c r="L29" i="8"/>
  <c r="L55" i="8"/>
  <c r="L44" i="8"/>
  <c r="L56" i="8"/>
  <c r="L26" i="8"/>
  <c r="L17" i="8"/>
  <c r="L39" i="8"/>
  <c r="L49" i="8"/>
  <c r="L43" i="8"/>
  <c r="L23" i="8"/>
  <c r="L12" i="8"/>
  <c r="L18" i="8"/>
  <c r="L24" i="8"/>
  <c r="L16" i="8"/>
  <c r="L8" i="8"/>
  <c r="L9" i="8"/>
  <c r="L5" i="8"/>
  <c r="L33" i="8"/>
  <c r="L13" i="8"/>
  <c r="L53" i="8"/>
  <c r="L45" i="8"/>
  <c r="L19" i="8"/>
  <c r="L31" i="8"/>
  <c r="L25" i="8"/>
  <c r="L10" i="8"/>
  <c r="I57" i="8"/>
  <c r="F57" i="8"/>
  <c r="L46" i="5"/>
  <c r="L40" i="5"/>
  <c r="L11" i="5"/>
  <c r="L48" i="5"/>
  <c r="L56" i="5"/>
  <c r="L28" i="5"/>
  <c r="L27" i="5"/>
  <c r="L4" i="5"/>
  <c r="L16" i="5"/>
  <c r="L47" i="5"/>
  <c r="L32" i="5"/>
  <c r="L37" i="5"/>
  <c r="L51" i="5"/>
  <c r="L35" i="5"/>
  <c r="L15" i="5"/>
  <c r="L17" i="5"/>
  <c r="L60" i="5"/>
  <c r="L29" i="5"/>
  <c r="L41" i="5"/>
  <c r="L53" i="5"/>
  <c r="L23" i="5"/>
  <c r="L57" i="5"/>
  <c r="L21" i="5"/>
  <c r="L44" i="5"/>
  <c r="L58" i="5"/>
  <c r="L19" i="5"/>
  <c r="L36" i="5"/>
  <c r="L49" i="5"/>
  <c r="L43" i="5"/>
  <c r="L25" i="5"/>
  <c r="L39" i="5"/>
  <c r="L30" i="5"/>
  <c r="L42" i="5"/>
  <c r="L26" i="5"/>
  <c r="L18" i="5"/>
  <c r="L12" i="5"/>
  <c r="L10" i="5"/>
  <c r="L33" i="5"/>
  <c r="L14" i="5"/>
  <c r="L31" i="5"/>
  <c r="L55" i="5"/>
  <c r="L45" i="5"/>
  <c r="L22" i="5"/>
  <c r="L54" i="5"/>
  <c r="I61" i="5"/>
  <c r="F61" i="5"/>
  <c r="I58" i="1"/>
  <c r="L5" i="1"/>
  <c r="L49" i="1"/>
  <c r="L54" i="1"/>
  <c r="L27" i="1"/>
  <c r="L8" i="1"/>
  <c r="L25" i="1"/>
  <c r="L12" i="1"/>
  <c r="L39" i="1"/>
  <c r="L51" i="1"/>
  <c r="L36" i="1"/>
  <c r="L13" i="1"/>
  <c r="L38" i="1"/>
  <c r="L10" i="1"/>
  <c r="L42" i="1"/>
  <c r="L56" i="1"/>
  <c r="L15" i="1"/>
  <c r="L46" i="1"/>
  <c r="L37" i="1"/>
  <c r="L50" i="1"/>
  <c r="L29" i="1"/>
  <c r="L41" i="1"/>
  <c r="L28" i="1"/>
  <c r="L45" i="1"/>
  <c r="L4" i="1"/>
  <c r="L32" i="1"/>
  <c r="L9" i="1"/>
  <c r="L30" i="1"/>
  <c r="L17" i="1"/>
  <c r="L53" i="1"/>
  <c r="L47" i="1"/>
  <c r="L18" i="1"/>
  <c r="F58" i="1"/>
  <c r="L45" i="2"/>
  <c r="L7" i="2"/>
  <c r="L55" i="2"/>
  <c r="L27" i="2"/>
  <c r="L11" i="2"/>
  <c r="L16" i="2"/>
  <c r="L35" i="2"/>
  <c r="L42" i="2"/>
  <c r="L57" i="2"/>
  <c r="L17" i="2"/>
  <c r="L62" i="2"/>
  <c r="L19" i="2"/>
  <c r="L51" i="2"/>
  <c r="L31" i="2"/>
  <c r="L43" i="2"/>
  <c r="L29" i="2"/>
  <c r="L5" i="2"/>
  <c r="L6" i="2"/>
  <c r="L37" i="2"/>
  <c r="L33" i="2"/>
  <c r="L59" i="2"/>
  <c r="L52" i="2"/>
  <c r="I66" i="2"/>
  <c r="F66" i="2"/>
  <c r="L33" i="3"/>
  <c r="L26" i="3"/>
  <c r="L10" i="3"/>
  <c r="L14" i="3"/>
  <c r="L18" i="3"/>
  <c r="L39" i="3"/>
  <c r="L34" i="3"/>
  <c r="L59" i="3"/>
  <c r="L43" i="3"/>
  <c r="I65" i="3"/>
  <c r="F65" i="3"/>
  <c r="I51" i="4" l="1"/>
  <c r="L39" i="4"/>
  <c r="L19" i="4"/>
  <c r="L13" i="4"/>
  <c r="L14" i="4"/>
  <c r="L3" i="4"/>
  <c r="L30" i="4"/>
  <c r="L25" i="4"/>
  <c r="L26" i="4"/>
  <c r="L27" i="4"/>
  <c r="L46" i="4"/>
  <c r="L19" i="7"/>
  <c r="L44" i="7"/>
  <c r="L31" i="7"/>
  <c r="L20" i="7"/>
  <c r="L29" i="7"/>
  <c r="L13" i="7"/>
  <c r="L14" i="7"/>
  <c r="L38" i="7"/>
  <c r="L27" i="7"/>
  <c r="L32" i="7"/>
  <c r="I46" i="7"/>
  <c r="F46" i="7"/>
  <c r="L6" i="6"/>
  <c r="L8" i="6"/>
  <c r="L9" i="6"/>
  <c r="L10" i="6"/>
  <c r="L13" i="6"/>
  <c r="L20" i="6"/>
  <c r="L21" i="6"/>
  <c r="L23" i="6"/>
  <c r="L24" i="6"/>
  <c r="L26" i="6"/>
  <c r="L3" i="6"/>
  <c r="I29" i="6"/>
  <c r="F29" i="6"/>
  <c r="D29" i="6"/>
  <c r="E29" i="6"/>
  <c r="G29" i="6"/>
  <c r="K19" i="6"/>
  <c r="K33" i="11" l="1"/>
  <c r="J33" i="11"/>
  <c r="H33" i="11"/>
  <c r="G33" i="11"/>
  <c r="E33" i="11"/>
  <c r="D33" i="11"/>
  <c r="F19" i="11"/>
  <c r="I3" i="11"/>
  <c r="F3" i="11"/>
  <c r="L23" i="11"/>
  <c r="I23" i="11"/>
  <c r="F23" i="11"/>
  <c r="L5" i="11"/>
  <c r="I5" i="11"/>
  <c r="F5" i="11"/>
  <c r="L14" i="11"/>
  <c r="I14" i="11"/>
  <c r="F14" i="11"/>
  <c r="L20" i="11"/>
  <c r="I20" i="11"/>
  <c r="F20" i="11"/>
  <c r="L11" i="11"/>
  <c r="I11" i="11"/>
  <c r="F11" i="11"/>
  <c r="L28" i="11"/>
  <c r="I28" i="11"/>
  <c r="F28" i="11"/>
  <c r="I18" i="11"/>
  <c r="L7" i="11"/>
  <c r="I7" i="11"/>
  <c r="F7" i="11"/>
  <c r="L21" i="11"/>
  <c r="I21" i="11"/>
  <c r="F21" i="11"/>
  <c r="F27" i="11"/>
  <c r="F24" i="11"/>
  <c r="L10" i="11"/>
  <c r="I10" i="11"/>
  <c r="F10" i="11"/>
  <c r="L30" i="11"/>
  <c r="I30" i="11"/>
  <c r="F30" i="11"/>
  <c r="F25" i="11"/>
  <c r="F12" i="11"/>
  <c r="L9" i="11"/>
  <c r="I9" i="11"/>
  <c r="F9" i="11"/>
  <c r="L26" i="11"/>
  <c r="I26" i="11"/>
  <c r="F26" i="11"/>
  <c r="L8" i="11"/>
  <c r="I8" i="11"/>
  <c r="F8" i="11"/>
  <c r="L22" i="11"/>
  <c r="I22" i="11"/>
  <c r="F22" i="11"/>
  <c r="F15" i="11"/>
  <c r="L17" i="11"/>
  <c r="I17" i="11"/>
  <c r="F17" i="11"/>
  <c r="L29" i="11"/>
  <c r="I29" i="11"/>
  <c r="F29" i="11"/>
  <c r="L4" i="11"/>
  <c r="L16" i="11"/>
  <c r="I16" i="11"/>
  <c r="F16" i="11"/>
  <c r="L13" i="11"/>
  <c r="I13" i="11"/>
  <c r="F13" i="11"/>
  <c r="L6" i="11"/>
  <c r="I6" i="11"/>
  <c r="F6" i="11"/>
  <c r="K65" i="10" l="1"/>
  <c r="J65" i="10"/>
  <c r="H65" i="10"/>
  <c r="G65" i="10"/>
  <c r="E65" i="10"/>
  <c r="D65" i="10"/>
  <c r="L5" i="10"/>
  <c r="I5" i="10"/>
  <c r="F5" i="10"/>
  <c r="L40" i="10"/>
  <c r="I40" i="10"/>
  <c r="F40" i="10"/>
  <c r="L9" i="10"/>
  <c r="I9" i="10"/>
  <c r="F9" i="10"/>
  <c r="L23" i="10"/>
  <c r="I23" i="10"/>
  <c r="F23" i="10"/>
  <c r="L34" i="10"/>
  <c r="I34" i="10"/>
  <c r="F34" i="10"/>
  <c r="L33" i="10"/>
  <c r="F33" i="10"/>
  <c r="F21" i="10"/>
  <c r="L16" i="10"/>
  <c r="I16" i="10"/>
  <c r="F16" i="10"/>
  <c r="F17" i="10"/>
  <c r="L49" i="10"/>
  <c r="I49" i="10"/>
  <c r="F49" i="10"/>
  <c r="F27" i="10"/>
  <c r="L58" i="10"/>
  <c r="I58" i="10"/>
  <c r="F58" i="10"/>
  <c r="I28" i="10"/>
  <c r="L11" i="10"/>
  <c r="I11" i="10"/>
  <c r="F11" i="10"/>
  <c r="L36" i="10"/>
  <c r="I36" i="10"/>
  <c r="F36" i="10"/>
  <c r="L38" i="10"/>
  <c r="L37" i="10"/>
  <c r="F8" i="10"/>
  <c r="F63" i="10"/>
  <c r="L10" i="10"/>
  <c r="I10" i="10"/>
  <c r="F10" i="10"/>
  <c r="I20" i="10"/>
  <c r="F20" i="10"/>
  <c r="F30" i="10"/>
  <c r="L53" i="10"/>
  <c r="F53" i="10"/>
  <c r="L42" i="10"/>
  <c r="L15" i="10"/>
  <c r="I15" i="10"/>
  <c r="F15" i="10"/>
  <c r="F4" i="10"/>
  <c r="L62" i="10"/>
  <c r="F62" i="10"/>
  <c r="L48" i="10"/>
  <c r="I48" i="10"/>
  <c r="F48" i="10"/>
  <c r="L61" i="10"/>
  <c r="I61" i="10"/>
  <c r="F61" i="10"/>
  <c r="L18" i="10"/>
  <c r="I18" i="10"/>
  <c r="F18" i="10"/>
  <c r="I6" i="10"/>
  <c r="F32" i="10"/>
  <c r="L57" i="10"/>
  <c r="I57" i="10"/>
  <c r="F57" i="10"/>
  <c r="L29" i="10"/>
  <c r="I29" i="10"/>
  <c r="F29" i="10"/>
  <c r="F45" i="10"/>
  <c r="F43" i="10"/>
  <c r="L14" i="10"/>
  <c r="I14" i="10"/>
  <c r="F14" i="10"/>
  <c r="F50" i="10"/>
  <c r="F56" i="10"/>
  <c r="L41" i="10"/>
  <c r="I41" i="10"/>
  <c r="F41" i="10"/>
  <c r="L54" i="10"/>
  <c r="I54" i="10"/>
  <c r="F54" i="10"/>
  <c r="F46" i="10"/>
  <c r="L35" i="10"/>
  <c r="I35" i="10"/>
  <c r="F35" i="10"/>
  <c r="I51" i="10"/>
  <c r="F51" i="10"/>
  <c r="L13" i="10"/>
  <c r="F13" i="10"/>
  <c r="L39" i="10"/>
  <c r="I39" i="10"/>
  <c r="F39" i="10"/>
  <c r="L26" i="10"/>
  <c r="I26" i="10"/>
  <c r="F26" i="10"/>
  <c r="L60" i="10"/>
  <c r="I60" i="10"/>
  <c r="F60" i="10"/>
  <c r="I52" i="10"/>
  <c r="F52" i="10"/>
  <c r="I7" i="10"/>
  <c r="F7" i="10"/>
  <c r="L3" i="10"/>
  <c r="I3" i="10"/>
  <c r="F3" i="10"/>
  <c r="F31" i="10"/>
  <c r="F25" i="10"/>
  <c r="F55" i="10"/>
  <c r="F22" i="10"/>
  <c r="I44" i="10"/>
  <c r="F47" i="10"/>
  <c r="L24" i="10"/>
  <c r="I24" i="10"/>
  <c r="F24" i="10"/>
  <c r="L19" i="10"/>
  <c r="F19" i="10"/>
  <c r="F59" i="10"/>
  <c r="F12" i="10"/>
  <c r="H47" i="9" l="1"/>
  <c r="G47" i="9"/>
  <c r="E47" i="9"/>
  <c r="D47" i="9"/>
  <c r="K15" i="9"/>
  <c r="K24" i="9"/>
  <c r="J24" i="9"/>
  <c r="K13" i="9"/>
  <c r="J13" i="9"/>
  <c r="K35" i="9"/>
  <c r="J35" i="9"/>
  <c r="K42" i="9"/>
  <c r="J42" i="9"/>
  <c r="K7" i="9"/>
  <c r="J7" i="9"/>
  <c r="K26" i="9"/>
  <c r="J26" i="9"/>
  <c r="K4" i="9"/>
  <c r="K11" i="9"/>
  <c r="K14" i="9"/>
  <c r="K23" i="9"/>
  <c r="K33" i="9"/>
  <c r="K6" i="9"/>
  <c r="J6" i="9"/>
  <c r="K12" i="9"/>
  <c r="J12" i="9"/>
  <c r="K45" i="9"/>
  <c r="J45" i="9"/>
  <c r="K36" i="9"/>
  <c r="J36" i="9"/>
  <c r="K44" i="9"/>
  <c r="J44" i="9"/>
  <c r="K22" i="9"/>
  <c r="J22" i="9"/>
  <c r="K21" i="9"/>
  <c r="J21" i="9"/>
  <c r="K46" i="9"/>
  <c r="K32" i="9"/>
  <c r="J32" i="9"/>
  <c r="K31" i="9"/>
  <c r="J31" i="9"/>
  <c r="K30" i="9"/>
  <c r="J30" i="9"/>
  <c r="K29" i="9"/>
  <c r="J29" i="9"/>
  <c r="K10" i="9"/>
  <c r="J10" i="9"/>
  <c r="K40" i="9"/>
  <c r="K25" i="9"/>
  <c r="K9" i="9"/>
  <c r="J9" i="9"/>
  <c r="K3" i="9"/>
  <c r="K27" i="9"/>
  <c r="J27" i="9"/>
  <c r="K17" i="9"/>
  <c r="J17" i="9"/>
  <c r="K43" i="9"/>
  <c r="J43" i="9"/>
  <c r="K38" i="9"/>
  <c r="K16" i="9"/>
  <c r="J16" i="9"/>
  <c r="K34" i="9"/>
  <c r="K41" i="9"/>
  <c r="K5" i="9"/>
  <c r="J5" i="9"/>
  <c r="H57" i="8" l="1"/>
  <c r="G57" i="8"/>
  <c r="E57" i="8"/>
  <c r="D57" i="8"/>
  <c r="K25" i="8"/>
  <c r="K31" i="8"/>
  <c r="J31" i="8"/>
  <c r="K21" i="8"/>
  <c r="J21" i="8"/>
  <c r="K20" i="8"/>
  <c r="J20" i="8"/>
  <c r="K19" i="8"/>
  <c r="J19" i="8"/>
  <c r="K45" i="8"/>
  <c r="J45" i="8"/>
  <c r="K42" i="8"/>
  <c r="K53" i="8"/>
  <c r="J53" i="8"/>
  <c r="K13" i="8"/>
  <c r="J13" i="8"/>
  <c r="K33" i="8"/>
  <c r="J33" i="8"/>
  <c r="K6" i="8"/>
  <c r="J6" i="8"/>
  <c r="K5" i="8"/>
  <c r="J5" i="8"/>
  <c r="K9" i="8"/>
  <c r="J9" i="8"/>
  <c r="K8" i="8"/>
  <c r="J8" i="8"/>
  <c r="K16" i="8"/>
  <c r="J16" i="8"/>
  <c r="K24" i="8"/>
  <c r="J24" i="8"/>
  <c r="K30" i="8"/>
  <c r="J30" i="8"/>
  <c r="K40" i="8"/>
  <c r="J40" i="8"/>
  <c r="K18" i="8"/>
  <c r="J18" i="8"/>
  <c r="K12" i="8"/>
  <c r="J12" i="8"/>
  <c r="K23" i="8"/>
  <c r="J23" i="8"/>
  <c r="K43" i="8"/>
  <c r="J43" i="8"/>
  <c r="K49" i="8"/>
  <c r="J49" i="8"/>
  <c r="K39" i="8"/>
  <c r="J39" i="8"/>
  <c r="K17" i="8"/>
  <c r="J17" i="8"/>
  <c r="K26" i="8"/>
  <c r="J26" i="8"/>
  <c r="K56" i="8"/>
  <c r="J56" i="8"/>
  <c r="K44" i="8"/>
  <c r="J44" i="8"/>
  <c r="K55" i="8"/>
  <c r="J55" i="8"/>
  <c r="K52" i="8"/>
  <c r="J52" i="8"/>
  <c r="K51" i="8"/>
  <c r="J51" i="8"/>
  <c r="K50" i="8"/>
  <c r="J50" i="8"/>
  <c r="K29" i="8"/>
  <c r="J29" i="8"/>
  <c r="K11" i="8"/>
  <c r="K15" i="8"/>
  <c r="J15" i="8"/>
  <c r="K38" i="8"/>
  <c r="J38" i="8"/>
  <c r="K37" i="8"/>
  <c r="J37" i="8"/>
  <c r="K36" i="8"/>
  <c r="J36" i="8"/>
  <c r="K35" i="8"/>
  <c r="K32" i="8"/>
  <c r="K47" i="8"/>
  <c r="J47" i="8"/>
  <c r="K14" i="8"/>
  <c r="J14" i="8"/>
  <c r="K4" i="8"/>
  <c r="K3" i="8"/>
  <c r="K27" i="8"/>
  <c r="J27" i="8"/>
  <c r="K54" i="8"/>
  <c r="J54" i="8"/>
  <c r="K48" i="8"/>
  <c r="J48" i="8"/>
  <c r="K7" i="8"/>
  <c r="J7" i="8"/>
  <c r="K41" i="8"/>
  <c r="J41" i="8"/>
  <c r="K46" i="8"/>
  <c r="J46" i="8"/>
  <c r="K34" i="8"/>
  <c r="J34" i="8"/>
  <c r="K22" i="8"/>
  <c r="J22" i="8"/>
  <c r="K10" i="8"/>
  <c r="J10" i="8"/>
  <c r="H61" i="5" l="1"/>
  <c r="G61" i="5"/>
  <c r="E61" i="5"/>
  <c r="D61" i="5"/>
  <c r="K22" i="5"/>
  <c r="J22" i="5"/>
  <c r="K3" i="5"/>
  <c r="J3" i="5"/>
  <c r="K24" i="5"/>
  <c r="J24" i="5"/>
  <c r="K45" i="5"/>
  <c r="J45" i="5"/>
  <c r="K55" i="5"/>
  <c r="J55" i="5"/>
  <c r="K31" i="5"/>
  <c r="J31" i="5"/>
  <c r="K14" i="5"/>
  <c r="J14" i="5"/>
  <c r="K33" i="5"/>
  <c r="J33" i="5"/>
  <c r="K10" i="5"/>
  <c r="J10" i="5"/>
  <c r="K12" i="5"/>
  <c r="J12" i="5"/>
  <c r="K18" i="5"/>
  <c r="J18" i="5"/>
  <c r="K26" i="5"/>
  <c r="J26" i="5"/>
  <c r="K42" i="5"/>
  <c r="J42" i="5"/>
  <c r="K30" i="5"/>
  <c r="J30" i="5"/>
  <c r="K39" i="5"/>
  <c r="J39" i="5"/>
  <c r="K20" i="5"/>
  <c r="J20" i="5"/>
  <c r="K59" i="5"/>
  <c r="J59" i="5"/>
  <c r="K25" i="5"/>
  <c r="J25" i="5"/>
  <c r="K43" i="5"/>
  <c r="J43" i="5"/>
  <c r="K49" i="5"/>
  <c r="J49" i="5"/>
  <c r="K36" i="5"/>
  <c r="J36" i="5"/>
  <c r="K19" i="5"/>
  <c r="J19" i="5"/>
  <c r="K58" i="5"/>
  <c r="J58" i="5"/>
  <c r="K44" i="5"/>
  <c r="J44" i="5"/>
  <c r="K57" i="5"/>
  <c r="J57" i="5"/>
  <c r="K23" i="5"/>
  <c r="J23" i="5"/>
  <c r="K50" i="5"/>
  <c r="K53" i="5"/>
  <c r="J53" i="5"/>
  <c r="K41" i="5"/>
  <c r="J41" i="5"/>
  <c r="K29" i="5"/>
  <c r="J29" i="5"/>
  <c r="K60" i="5"/>
  <c r="J60" i="5"/>
  <c r="K13" i="5"/>
  <c r="J13" i="5"/>
  <c r="K17" i="5"/>
  <c r="J17" i="5"/>
  <c r="K15" i="5"/>
  <c r="J15" i="5"/>
  <c r="K35" i="5"/>
  <c r="J35" i="5"/>
  <c r="K51" i="5"/>
  <c r="J51" i="5"/>
  <c r="K37" i="5"/>
  <c r="J37" i="5"/>
  <c r="K32" i="5"/>
  <c r="J32" i="5"/>
  <c r="K47" i="5"/>
  <c r="J47" i="5"/>
  <c r="K38" i="5"/>
  <c r="K16" i="5"/>
  <c r="J16" i="5"/>
  <c r="K9" i="5"/>
  <c r="K8" i="5"/>
  <c r="J8" i="5"/>
  <c r="K7" i="5"/>
  <c r="K6" i="5"/>
  <c r="J6" i="5"/>
  <c r="K5" i="5"/>
  <c r="J5" i="5"/>
  <c r="K4" i="5"/>
  <c r="J4" i="5"/>
  <c r="K27" i="5"/>
  <c r="J27" i="5"/>
  <c r="K28" i="5"/>
  <c r="J28" i="5"/>
  <c r="K56" i="5"/>
  <c r="J56" i="5"/>
  <c r="K48" i="5"/>
  <c r="J48" i="5"/>
  <c r="K11" i="5"/>
  <c r="J11" i="5"/>
  <c r="K40" i="5"/>
  <c r="J40" i="5"/>
  <c r="K46" i="5"/>
  <c r="J46" i="5"/>
  <c r="K34" i="5"/>
  <c r="J34" i="5"/>
  <c r="K52" i="5"/>
  <c r="K54" i="5"/>
  <c r="J54" i="5"/>
  <c r="K4" i="6" l="1"/>
  <c r="K5" i="6"/>
  <c r="K6" i="6"/>
  <c r="K7" i="6"/>
  <c r="K9" i="6"/>
  <c r="K10" i="6"/>
  <c r="K11" i="6"/>
  <c r="K12" i="6"/>
  <c r="K13" i="6"/>
  <c r="K14" i="6"/>
  <c r="K15" i="6"/>
  <c r="K16" i="6"/>
  <c r="K17" i="6"/>
  <c r="K18" i="6"/>
  <c r="K22" i="6"/>
  <c r="K23" i="6"/>
  <c r="K24" i="6"/>
  <c r="K25" i="6"/>
  <c r="K27" i="6"/>
  <c r="K28" i="6"/>
  <c r="J5" i="6"/>
  <c r="J6" i="6"/>
  <c r="J8" i="6"/>
  <c r="J9" i="6"/>
  <c r="J10" i="6"/>
  <c r="J13" i="6"/>
  <c r="J22" i="6"/>
  <c r="J23" i="6"/>
  <c r="J24" i="6"/>
  <c r="J26" i="6"/>
  <c r="K3" i="6"/>
  <c r="J3" i="6"/>
  <c r="H29" i="6"/>
  <c r="K10" i="7"/>
  <c r="K22" i="7"/>
  <c r="K16" i="7"/>
  <c r="K39" i="7"/>
  <c r="K3" i="7"/>
  <c r="K21" i="7"/>
  <c r="K30" i="7"/>
  <c r="K17" i="7"/>
  <c r="K20" i="7"/>
  <c r="K35" i="7"/>
  <c r="K9" i="7"/>
  <c r="K24" i="7"/>
  <c r="K13" i="7"/>
  <c r="K40" i="7"/>
  <c r="K37" i="7"/>
  <c r="K26" i="7"/>
  <c r="K5" i="7"/>
  <c r="K45" i="7"/>
  <c r="K12" i="7"/>
  <c r="K33" i="7"/>
  <c r="K42" i="7"/>
  <c r="K25" i="7"/>
  <c r="K18" i="7"/>
  <c r="K14" i="7"/>
  <c r="K4" i="7"/>
  <c r="K8" i="7"/>
  <c r="K11" i="7"/>
  <c r="K41" i="7"/>
  <c r="K34" i="7"/>
  <c r="K36" i="7"/>
  <c r="K15" i="7"/>
  <c r="K23" i="7"/>
  <c r="K32" i="7"/>
  <c r="K43" i="7"/>
  <c r="J39" i="7"/>
  <c r="J44" i="7"/>
  <c r="J31" i="7"/>
  <c r="J20" i="7"/>
  <c r="J13" i="7"/>
  <c r="J6" i="7"/>
  <c r="J14" i="7"/>
  <c r="J7" i="7"/>
  <c r="J32" i="7"/>
  <c r="J28" i="7"/>
  <c r="E46" i="7"/>
  <c r="G46" i="7"/>
  <c r="H46" i="7"/>
  <c r="D46" i="7"/>
  <c r="E51" i="4" l="1"/>
  <c r="G51" i="4"/>
  <c r="H51" i="4"/>
  <c r="D51" i="4"/>
  <c r="J49" i="4"/>
  <c r="K43" i="4"/>
  <c r="K6" i="4"/>
  <c r="K17" i="4"/>
  <c r="K28" i="4"/>
  <c r="K39" i="4"/>
  <c r="K44" i="4"/>
  <c r="K45" i="4"/>
  <c r="K33" i="4"/>
  <c r="K40" i="4"/>
  <c r="K38" i="4"/>
  <c r="K37" i="4"/>
  <c r="K7" i="4"/>
  <c r="K48" i="4"/>
  <c r="K19" i="4"/>
  <c r="K5" i="4"/>
  <c r="K11" i="4"/>
  <c r="K12" i="4"/>
  <c r="K41" i="4"/>
  <c r="K29" i="4"/>
  <c r="K36" i="4"/>
  <c r="K42" i="4"/>
  <c r="K35" i="4"/>
  <c r="K13" i="4"/>
  <c r="K47" i="4"/>
  <c r="K24" i="4"/>
  <c r="K18" i="4"/>
  <c r="K31" i="4"/>
  <c r="K8" i="4"/>
  <c r="K23" i="4"/>
  <c r="K49" i="4"/>
  <c r="K16" i="4"/>
  <c r="K50" i="4"/>
  <c r="K21" i="4"/>
  <c r="K14" i="4"/>
  <c r="K34" i="4"/>
  <c r="K20" i="4"/>
  <c r="K15" i="4"/>
  <c r="K4" i="4"/>
  <c r="K32" i="4"/>
  <c r="K22" i="4"/>
  <c r="K10" i="4"/>
  <c r="K3" i="4"/>
  <c r="K30" i="4"/>
  <c r="K25" i="4"/>
  <c r="K26" i="4"/>
  <c r="K27" i="4"/>
  <c r="K46" i="4"/>
  <c r="K9" i="4"/>
  <c r="J40" i="4"/>
  <c r="J38" i="4"/>
  <c r="J19" i="4"/>
  <c r="J11" i="4"/>
  <c r="J41" i="4"/>
  <c r="J29" i="4"/>
  <c r="J36" i="4"/>
  <c r="J42" i="4"/>
  <c r="J35" i="4"/>
  <c r="J13" i="4"/>
  <c r="J8" i="4"/>
  <c r="J16" i="4"/>
  <c r="J50" i="4"/>
  <c r="J14" i="4"/>
  <c r="J20" i="4"/>
  <c r="J4" i="4"/>
  <c r="J3" i="4"/>
  <c r="J30" i="4"/>
  <c r="J25" i="4"/>
  <c r="J26" i="4"/>
  <c r="J27" i="4"/>
  <c r="J46" i="4"/>
  <c r="J39" i="4"/>
  <c r="E65" i="3"/>
  <c r="G65" i="3"/>
  <c r="H65" i="3"/>
  <c r="D65" i="3"/>
  <c r="K11" i="3"/>
  <c r="K35" i="3"/>
  <c r="K47" i="3"/>
  <c r="K30" i="3"/>
  <c r="K50" i="3"/>
  <c r="K57" i="3"/>
  <c r="K58" i="3"/>
  <c r="K3" i="3"/>
  <c r="K25" i="3"/>
  <c r="K6" i="3"/>
  <c r="K55" i="3"/>
  <c r="K37" i="3"/>
  <c r="K60" i="3"/>
  <c r="K26" i="3"/>
  <c r="K10" i="3"/>
  <c r="K8" i="3"/>
  <c r="K40" i="3"/>
  <c r="K20" i="3"/>
  <c r="K28" i="3"/>
  <c r="K48" i="3"/>
  <c r="K51" i="3"/>
  <c r="K64" i="3"/>
  <c r="K54" i="3"/>
  <c r="K36" i="3"/>
  <c r="K46" i="3"/>
  <c r="K56" i="3"/>
  <c r="K44" i="3"/>
  <c r="K14" i="3"/>
  <c r="K9" i="3"/>
  <c r="K45" i="3"/>
  <c r="K63" i="3"/>
  <c r="K12" i="3"/>
  <c r="K53" i="3"/>
  <c r="K16" i="3"/>
  <c r="K17" i="3"/>
  <c r="K31" i="3"/>
  <c r="K18" i="3"/>
  <c r="K52" i="3"/>
  <c r="K32" i="3"/>
  <c r="K62" i="3"/>
  <c r="K49" i="3"/>
  <c r="K29" i="3"/>
  <c r="K23" i="3"/>
  <c r="K15" i="3"/>
  <c r="K7" i="3"/>
  <c r="K5" i="3"/>
  <c r="K39" i="3"/>
  <c r="K34" i="3"/>
  <c r="K59" i="3"/>
  <c r="K42" i="3"/>
  <c r="K24" i="3"/>
  <c r="K43" i="3"/>
  <c r="J21" i="3"/>
  <c r="J50" i="3"/>
  <c r="J25" i="3"/>
  <c r="J38" i="3"/>
  <c r="J6" i="3"/>
  <c r="J55" i="3"/>
  <c r="J26" i="3"/>
  <c r="J10" i="3"/>
  <c r="J54" i="3"/>
  <c r="J36" i="3"/>
  <c r="J46" i="3"/>
  <c r="J56" i="3"/>
  <c r="J44" i="3"/>
  <c r="J14" i="3"/>
  <c r="J9" i="3"/>
  <c r="J45" i="3"/>
  <c r="J4" i="3"/>
  <c r="J63" i="3"/>
  <c r="J12" i="3"/>
  <c r="J61" i="3"/>
  <c r="J19" i="3"/>
  <c r="J16" i="3"/>
  <c r="J17" i="3"/>
  <c r="J18" i="3"/>
  <c r="J22" i="3"/>
  <c r="J62" i="3"/>
  <c r="J49" i="3"/>
  <c r="J29" i="3"/>
  <c r="J23" i="3"/>
  <c r="J15" i="3"/>
  <c r="J7" i="3"/>
  <c r="J5" i="3"/>
  <c r="J39" i="3"/>
  <c r="J27" i="3"/>
  <c r="J34" i="3"/>
  <c r="J59" i="3"/>
  <c r="J24" i="3"/>
  <c r="J43" i="3"/>
  <c r="K41" i="3"/>
  <c r="J13" i="3"/>
  <c r="E66" i="2"/>
  <c r="G66" i="2"/>
  <c r="H66" i="2"/>
  <c r="D66" i="2"/>
  <c r="K60" i="2"/>
  <c r="K32" i="2"/>
  <c r="K45" i="2"/>
  <c r="K58" i="2"/>
  <c r="K53" i="2"/>
  <c r="K44" i="2"/>
  <c r="K26" i="2"/>
  <c r="K3" i="2"/>
  <c r="K36" i="2"/>
  <c r="K7" i="2"/>
  <c r="K55" i="2"/>
  <c r="K12" i="2"/>
  <c r="K27" i="2"/>
  <c r="K11" i="2"/>
  <c r="K46" i="2"/>
  <c r="K16" i="2"/>
  <c r="K54" i="2"/>
  <c r="K35" i="2"/>
  <c r="K42" i="2"/>
  <c r="K57" i="2"/>
  <c r="K39" i="2"/>
  <c r="K14" i="2"/>
  <c r="K17" i="2"/>
  <c r="K10" i="2"/>
  <c r="K41" i="2"/>
  <c r="K30" i="2"/>
  <c r="K15" i="2"/>
  <c r="K34" i="2"/>
  <c r="K64" i="2"/>
  <c r="K13" i="2"/>
  <c r="K50" i="2"/>
  <c r="K21" i="2"/>
  <c r="K61" i="2"/>
  <c r="K20" i="2"/>
  <c r="K62" i="2"/>
  <c r="K19" i="2"/>
  <c r="K51" i="2"/>
  <c r="K40" i="2"/>
  <c r="K56" i="2"/>
  <c r="K49" i="2"/>
  <c r="K23" i="2"/>
  <c r="K31" i="2"/>
  <c r="K63" i="2"/>
  <c r="K43" i="2"/>
  <c r="K29" i="2"/>
  <c r="K24" i="2"/>
  <c r="K18" i="2"/>
  <c r="K8" i="2"/>
  <c r="K38" i="2"/>
  <c r="K5" i="2"/>
  <c r="K37" i="2"/>
  <c r="K28" i="2"/>
  <c r="K33" i="2"/>
  <c r="K59" i="2"/>
  <c r="K47" i="2"/>
  <c r="K22" i="2"/>
  <c r="K48" i="2"/>
  <c r="K25" i="2"/>
  <c r="K52" i="2"/>
  <c r="K9" i="2"/>
  <c r="J60" i="2"/>
  <c r="J45" i="2"/>
  <c r="J53" i="2"/>
  <c r="J44" i="2"/>
  <c r="J26" i="2"/>
  <c r="J3" i="2"/>
  <c r="J36" i="2"/>
  <c r="J7" i="2"/>
  <c r="J55" i="2"/>
  <c r="J27" i="2"/>
  <c r="J11" i="2"/>
  <c r="J46" i="2"/>
  <c r="J16" i="2"/>
  <c r="J54" i="2"/>
  <c r="J35" i="2"/>
  <c r="J42" i="2"/>
  <c r="J57" i="2"/>
  <c r="J39" i="2"/>
  <c r="J14" i="2"/>
  <c r="J17" i="2"/>
  <c r="J10" i="2"/>
  <c r="J41" i="2"/>
  <c r="J4" i="2"/>
  <c r="J13" i="2"/>
  <c r="J21" i="2"/>
  <c r="J61" i="2"/>
  <c r="J20" i="2"/>
  <c r="J62" i="2"/>
  <c r="J19" i="2"/>
  <c r="J51" i="2"/>
  <c r="J40" i="2"/>
  <c r="J56" i="2"/>
  <c r="J49" i="2"/>
  <c r="J23" i="2"/>
  <c r="J31" i="2"/>
  <c r="J63" i="2"/>
  <c r="J43" i="2"/>
  <c r="J29" i="2"/>
  <c r="J24" i="2"/>
  <c r="J18" i="2"/>
  <c r="J8" i="2"/>
  <c r="J5" i="2"/>
  <c r="J6" i="2"/>
  <c r="J37" i="2"/>
  <c r="J28" i="2"/>
  <c r="J33" i="2"/>
  <c r="J59" i="2"/>
  <c r="J47" i="2"/>
  <c r="J22" i="2"/>
  <c r="J48" i="2"/>
  <c r="J25" i="2"/>
  <c r="J52" i="2"/>
  <c r="J9" i="2"/>
  <c r="G58" i="1"/>
  <c r="H58" i="1"/>
  <c r="K6" i="1"/>
  <c r="K22" i="1"/>
  <c r="K52" i="1"/>
  <c r="K23" i="1"/>
  <c r="K33" i="1"/>
  <c r="K5" i="1"/>
  <c r="K49" i="1"/>
  <c r="K54" i="1"/>
  <c r="K27" i="1"/>
  <c r="K8" i="1"/>
  <c r="K25" i="1"/>
  <c r="K12" i="1"/>
  <c r="K40" i="1"/>
  <c r="K48" i="1"/>
  <c r="K31" i="1"/>
  <c r="K39" i="1"/>
  <c r="K51" i="1"/>
  <c r="K36" i="1"/>
  <c r="K13" i="1"/>
  <c r="K7" i="1"/>
  <c r="K38" i="1"/>
  <c r="K10" i="1"/>
  <c r="K42" i="1"/>
  <c r="K26" i="1"/>
  <c r="K55" i="1"/>
  <c r="K16" i="1"/>
  <c r="K56" i="1"/>
  <c r="K15" i="1"/>
  <c r="K46" i="1"/>
  <c r="K37" i="1"/>
  <c r="K50" i="1"/>
  <c r="K29" i="1"/>
  <c r="K57" i="1"/>
  <c r="K41" i="1"/>
  <c r="K28" i="1"/>
  <c r="K45" i="1"/>
  <c r="K24" i="1"/>
  <c r="K14" i="1"/>
  <c r="K4" i="1"/>
  <c r="K32" i="1"/>
  <c r="K9" i="1"/>
  <c r="K30" i="1"/>
  <c r="K17" i="1"/>
  <c r="K53" i="1"/>
  <c r="K43" i="1"/>
  <c r="K20" i="1"/>
  <c r="K44" i="1"/>
  <c r="K47" i="1"/>
  <c r="K18" i="1"/>
  <c r="K34" i="1"/>
  <c r="K35" i="1"/>
  <c r="K3" i="1"/>
  <c r="K11" i="1"/>
  <c r="J22" i="1"/>
  <c r="J5" i="1"/>
  <c r="J49" i="1"/>
  <c r="J54" i="1"/>
  <c r="J27" i="1"/>
  <c r="J8" i="1"/>
  <c r="J25" i="1"/>
  <c r="J12" i="1"/>
  <c r="J48" i="1"/>
  <c r="J31" i="1"/>
  <c r="J39" i="1"/>
  <c r="J51" i="1"/>
  <c r="J36" i="1"/>
  <c r="J13" i="1"/>
  <c r="J7" i="1"/>
  <c r="J38" i="1"/>
  <c r="J10" i="1"/>
  <c r="J42" i="1"/>
  <c r="J55" i="1"/>
  <c r="J16" i="1"/>
  <c r="J56" i="1"/>
  <c r="J15" i="1"/>
  <c r="J46" i="1"/>
  <c r="J37" i="1"/>
  <c r="J50" i="1"/>
  <c r="J29" i="1"/>
  <c r="J57" i="1"/>
  <c r="J41" i="1"/>
  <c r="J28" i="1"/>
  <c r="J45" i="1"/>
  <c r="J24" i="1"/>
  <c r="J14" i="1"/>
  <c r="J4" i="1"/>
  <c r="J32" i="1"/>
  <c r="J9" i="1"/>
  <c r="J30" i="1"/>
  <c r="J17" i="1"/>
  <c r="J53" i="1"/>
  <c r="J43" i="1"/>
  <c r="J20" i="1"/>
  <c r="J44" i="1"/>
  <c r="J47" i="1"/>
  <c r="J18" i="1"/>
  <c r="J34" i="1"/>
  <c r="J35" i="1"/>
  <c r="J3" i="1"/>
  <c r="J6" i="1"/>
  <c r="E58" i="1" l="1"/>
  <c r="D58" i="1"/>
</calcChain>
</file>

<file path=xl/sharedStrings.xml><?xml version="1.0" encoding="utf-8"?>
<sst xmlns="http://schemas.openxmlformats.org/spreadsheetml/2006/main" count="2362" uniqueCount="615">
  <si>
    <t>FD0390</t>
  </si>
  <si>
    <t>ELISABETH</t>
  </si>
  <si>
    <t>XPB4671</t>
  </si>
  <si>
    <t>TG0665</t>
  </si>
  <si>
    <t>BREIÐANES</t>
  </si>
  <si>
    <t>OW2489</t>
  </si>
  <si>
    <t>TG0664</t>
  </si>
  <si>
    <t>HAMRANES</t>
  </si>
  <si>
    <t>OW2490</t>
  </si>
  <si>
    <t>FD0167</t>
  </si>
  <si>
    <t>SÚSANNA</t>
  </si>
  <si>
    <t>OW2101</t>
  </si>
  <si>
    <t>VN0672</t>
  </si>
  <si>
    <t>HAVGÁSIN</t>
  </si>
  <si>
    <t>XPF2897</t>
  </si>
  <si>
    <t>FD0998</t>
  </si>
  <si>
    <t>ÓLAVUR</t>
  </si>
  <si>
    <t>XPF 2479</t>
  </si>
  <si>
    <t>FD1201</t>
  </si>
  <si>
    <t>BAKUR</t>
  </si>
  <si>
    <t>OW2335</t>
  </si>
  <si>
    <t>FD1202</t>
  </si>
  <si>
    <t>STELKUR</t>
  </si>
  <si>
    <t>OW2218</t>
  </si>
  <si>
    <t>FD0125</t>
  </si>
  <si>
    <t>TUMMAS T</t>
  </si>
  <si>
    <t>XPKF</t>
  </si>
  <si>
    <t>FD0042</t>
  </si>
  <si>
    <t>JUPITER</t>
  </si>
  <si>
    <t>XPRG</t>
  </si>
  <si>
    <t>KG0690</t>
  </si>
  <si>
    <t>CHRISTIAN Í GRÓTINUM</t>
  </si>
  <si>
    <t>OW2140</t>
  </si>
  <si>
    <t>FD0064</t>
  </si>
  <si>
    <t>HØGIKLETTUR</t>
  </si>
  <si>
    <t>SA0450</t>
  </si>
  <si>
    <t>EYSTURBUGVIN</t>
  </si>
  <si>
    <t>OW2487</t>
  </si>
  <si>
    <t>FD0566</t>
  </si>
  <si>
    <t>RITAFJALL</t>
  </si>
  <si>
    <t>XPF 2106</t>
  </si>
  <si>
    <t>TG0304</t>
  </si>
  <si>
    <t>STEINTOR</t>
  </si>
  <si>
    <t>OW2380</t>
  </si>
  <si>
    <t>TG0405</t>
  </si>
  <si>
    <t>NIELS PAULI</t>
  </si>
  <si>
    <t>OW2341</t>
  </si>
  <si>
    <t>TG0500</t>
  </si>
  <si>
    <t>RANKIN</t>
  </si>
  <si>
    <t>OW2312</t>
  </si>
  <si>
    <t>TG0600</t>
  </si>
  <si>
    <t>SUÐRINGUR</t>
  </si>
  <si>
    <t>OW2203</t>
  </si>
  <si>
    <t>VN0152</t>
  </si>
  <si>
    <t>PHOENIX</t>
  </si>
  <si>
    <t>OW2362</t>
  </si>
  <si>
    <t>FD1210</t>
  </si>
  <si>
    <t>FAGRABERG</t>
  </si>
  <si>
    <t>OW2400</t>
  </si>
  <si>
    <t>VA0705</t>
  </si>
  <si>
    <t>BRESTIR</t>
  </si>
  <si>
    <t>OW2387</t>
  </si>
  <si>
    <t>TG0752</t>
  </si>
  <si>
    <t>RAN</t>
  </si>
  <si>
    <t>XPKY</t>
  </si>
  <si>
    <t>TN1440</t>
  </si>
  <si>
    <t>EDNA</t>
  </si>
  <si>
    <t>OW2361</t>
  </si>
  <si>
    <t>TN1429</t>
  </si>
  <si>
    <t>SARDIS</t>
  </si>
  <si>
    <t>OW2305</t>
  </si>
  <si>
    <t>VN0092</t>
  </si>
  <si>
    <t>HVANNABERG</t>
  </si>
  <si>
    <t>XPB5042</t>
  </si>
  <si>
    <t>KG0360</t>
  </si>
  <si>
    <t>VESTMENNINGUR</t>
  </si>
  <si>
    <t>OW2097</t>
  </si>
  <si>
    <t>KG0380</t>
  </si>
  <si>
    <t>FRAM</t>
  </si>
  <si>
    <t>OW2100</t>
  </si>
  <si>
    <t>VN0459</t>
  </si>
  <si>
    <t>VESTURBUGVIN</t>
  </si>
  <si>
    <t>OW2493</t>
  </si>
  <si>
    <t>FD0086</t>
  </si>
  <si>
    <t>FINNUR FRÍÐI</t>
  </si>
  <si>
    <t>XPXP</t>
  </si>
  <si>
    <t>FD0071</t>
  </si>
  <si>
    <t>SKÚGVUR</t>
  </si>
  <si>
    <t>XPWP</t>
  </si>
  <si>
    <t>KG1196</t>
  </si>
  <si>
    <t>POLARHAV</t>
  </si>
  <si>
    <t>XPVI</t>
  </si>
  <si>
    <t>KG1195</t>
  </si>
  <si>
    <t>STJØRNAN</t>
  </si>
  <si>
    <t>XPVT</t>
  </si>
  <si>
    <t>FD0070</t>
  </si>
  <si>
    <t>MUNKUR</t>
  </si>
  <si>
    <t>OW2196</t>
  </si>
  <si>
    <t>VA0404</t>
  </si>
  <si>
    <t>VESTURLEIKI</t>
  </si>
  <si>
    <t>OW2336</t>
  </si>
  <si>
    <t>FD1205</t>
  </si>
  <si>
    <t>RÓKUR</t>
  </si>
  <si>
    <t>XPQD</t>
  </si>
  <si>
    <t>FD1206</t>
  </si>
  <si>
    <t>LERKUR</t>
  </si>
  <si>
    <t>XPQK</t>
  </si>
  <si>
    <t>KG0183</t>
  </si>
  <si>
    <t>SJÚRÐARBERG</t>
  </si>
  <si>
    <t>OW2408</t>
  </si>
  <si>
    <t>FD1203</t>
  </si>
  <si>
    <t>HEYKUR</t>
  </si>
  <si>
    <t>OW2476</t>
  </si>
  <si>
    <t>FD1204</t>
  </si>
  <si>
    <t>FÁLKOR</t>
  </si>
  <si>
    <t>XPMC</t>
  </si>
  <si>
    <t>VA0218</t>
  </si>
  <si>
    <t>ATLANTSFARIÐ</t>
  </si>
  <si>
    <t>XPXN</t>
  </si>
  <si>
    <t>KG0689</t>
  </si>
  <si>
    <t>NORÐBORG</t>
  </si>
  <si>
    <t>XPYG</t>
  </si>
  <si>
    <t>OW2454</t>
  </si>
  <si>
    <t>KG0014</t>
  </si>
  <si>
    <t>NÆRABERG</t>
  </si>
  <si>
    <t>XPXK</t>
  </si>
  <si>
    <t>KG0180</t>
  </si>
  <si>
    <t>GADUS</t>
  </si>
  <si>
    <t>XPXO</t>
  </si>
  <si>
    <t>FD0175</t>
  </si>
  <si>
    <t>TRÓNDUR Í GØTU</t>
  </si>
  <si>
    <t>XPXM</t>
  </si>
  <si>
    <t>VN0668</t>
  </si>
  <si>
    <t>SERMILIK II</t>
  </si>
  <si>
    <t>OW2202</t>
  </si>
  <si>
    <t>TG0965</t>
  </si>
  <si>
    <t>GULLBERG</t>
  </si>
  <si>
    <t>OW2307</t>
  </si>
  <si>
    <t>TG0964</t>
  </si>
  <si>
    <t xml:space="preserve">SJAGAKLETTUR </t>
  </si>
  <si>
    <t>OW2306</t>
  </si>
  <si>
    <t>KG0652</t>
  </si>
  <si>
    <t>SLÆTTABERG</t>
  </si>
  <si>
    <t>OW2333</t>
  </si>
  <si>
    <t>TG0639</t>
  </si>
  <si>
    <t>GRUNNABARÐ</t>
  </si>
  <si>
    <t>OW2381</t>
  </si>
  <si>
    <t>FD0181</t>
  </si>
  <si>
    <t>ÓLAVUR NOLSØE</t>
  </si>
  <si>
    <t>XPLJ</t>
  </si>
  <si>
    <t>FD0010</t>
  </si>
  <si>
    <t>AKRABERG</t>
  </si>
  <si>
    <t>XPLH</t>
  </si>
  <si>
    <t>TN1306</t>
  </si>
  <si>
    <t>ØÐUKLETTUR</t>
  </si>
  <si>
    <t>XPF3170</t>
  </si>
  <si>
    <t>VA0085</t>
  </si>
  <si>
    <t>SUNNEVA</t>
  </si>
  <si>
    <t>XPF2015</t>
  </si>
  <si>
    <t>TN1149</t>
  </si>
  <si>
    <t>GUÐRIÐ</t>
  </si>
  <si>
    <t>XPQO</t>
  </si>
  <si>
    <t>SA0187</t>
  </si>
  <si>
    <t>DIANA MARY</t>
  </si>
  <si>
    <t>XPPZ</t>
  </si>
  <si>
    <t>FD0436</t>
  </si>
  <si>
    <t>VARÐBORG</t>
  </si>
  <si>
    <t>XPPI</t>
  </si>
  <si>
    <t>FD0834</t>
  </si>
  <si>
    <t>NEVIÐ II</t>
  </si>
  <si>
    <t>XPF2405</t>
  </si>
  <si>
    <t>XPF3326</t>
  </si>
  <si>
    <t>FD0326</t>
  </si>
  <si>
    <t>LÍÐARBRÚGV</t>
  </si>
  <si>
    <t>FD0437</t>
  </si>
  <si>
    <t>MUNKURIN III</t>
  </si>
  <si>
    <t>OW2174</t>
  </si>
  <si>
    <t>DÚGVAN</t>
  </si>
  <si>
    <t>KG0812</t>
  </si>
  <si>
    <t>SYLVIA</t>
  </si>
  <si>
    <t>XPF3147</t>
  </si>
  <si>
    <t>LÍÐARENNI</t>
  </si>
  <si>
    <t>KG0340</t>
  </si>
  <si>
    <t>SMARAGD</t>
  </si>
  <si>
    <t>OW2289</t>
  </si>
  <si>
    <t>KG0339</t>
  </si>
  <si>
    <t>SAFIR</t>
  </si>
  <si>
    <t>OW2354</t>
  </si>
  <si>
    <t>TN1430</t>
  </si>
  <si>
    <t>JASPIS</t>
  </si>
  <si>
    <t>OW2382</t>
  </si>
  <si>
    <t>TN1420</t>
  </si>
  <si>
    <t>AMETYST</t>
  </si>
  <si>
    <t>OW2383</t>
  </si>
  <si>
    <t>FD1173</t>
  </si>
  <si>
    <t>NORÐBERG</t>
  </si>
  <si>
    <t>XPF3134</t>
  </si>
  <si>
    <t>KG0334</t>
  </si>
  <si>
    <t>NORÐAN</t>
  </si>
  <si>
    <t>XPON</t>
  </si>
  <si>
    <t>KG0514</t>
  </si>
  <si>
    <t>XPF 2358</t>
  </si>
  <si>
    <t>TG0007</t>
  </si>
  <si>
    <t>DÝRINDAL</t>
  </si>
  <si>
    <t>OW2182</t>
  </si>
  <si>
    <t>KVIKK</t>
  </si>
  <si>
    <t>SA0087</t>
  </si>
  <si>
    <t>TVØÁFOSSUR</t>
  </si>
  <si>
    <t>XPF3113</t>
  </si>
  <si>
    <t>KATRIN</t>
  </si>
  <si>
    <t>SA0147</t>
  </si>
  <si>
    <t>BOÐABERG</t>
  </si>
  <si>
    <t>XPF3102</t>
  </si>
  <si>
    <t>TG0397</t>
  </si>
  <si>
    <t>XPF3397</t>
  </si>
  <si>
    <t>TG0172</t>
  </si>
  <si>
    <t>ZENIT</t>
  </si>
  <si>
    <t>XPVE</t>
  </si>
  <si>
    <t>SJÓLØVAN</t>
  </si>
  <si>
    <t>TN0180</t>
  </si>
  <si>
    <t>ENNIBERG</t>
  </si>
  <si>
    <t>XPXL</t>
  </si>
  <si>
    <t>LÓNIN</t>
  </si>
  <si>
    <t>TN0919</t>
  </si>
  <si>
    <t>MORGUNROÐIN</t>
  </si>
  <si>
    <t>OW2025</t>
  </si>
  <si>
    <t>TN0224</t>
  </si>
  <si>
    <t>ANRANA</t>
  </si>
  <si>
    <t>XPF2788</t>
  </si>
  <si>
    <t>FD0992</t>
  </si>
  <si>
    <t>XPF3237</t>
  </si>
  <si>
    <t>VA0373</t>
  </si>
  <si>
    <t>GRØNHÓLMUR</t>
  </si>
  <si>
    <t>XPF3240</t>
  </si>
  <si>
    <t>VA0097</t>
  </si>
  <si>
    <t>NANNY</t>
  </si>
  <si>
    <t>XPA 8797</t>
  </si>
  <si>
    <t>GUNNVÁ</t>
  </si>
  <si>
    <t>VA0200</t>
  </si>
  <si>
    <t>VESTURVÓN</t>
  </si>
  <si>
    <t>OW2420</t>
  </si>
  <si>
    <t>VA0264</t>
  </si>
  <si>
    <t>SKARVUR</t>
  </si>
  <si>
    <t>OW2457</t>
  </si>
  <si>
    <t>VN0497</t>
  </si>
  <si>
    <t>MARNA</t>
  </si>
  <si>
    <t>XPQZ</t>
  </si>
  <si>
    <t>VN0313</t>
  </si>
  <si>
    <t>GRØNANES</t>
  </si>
  <si>
    <t>OW2386</t>
  </si>
  <si>
    <t>SA0262</t>
  </si>
  <si>
    <t>LINDA</t>
  </si>
  <si>
    <t>XPF3126</t>
  </si>
  <si>
    <t>VN0433</t>
  </si>
  <si>
    <t>XPF3234</t>
  </si>
  <si>
    <t>VN0559</t>
  </si>
  <si>
    <t>SKÁLAFOSSUR</t>
  </si>
  <si>
    <t>XPYC</t>
  </si>
  <si>
    <t>FD0747</t>
  </si>
  <si>
    <t>HANSA MARIA</t>
  </si>
  <si>
    <t>XPXW</t>
  </si>
  <si>
    <t>TG0381</t>
  </si>
  <si>
    <t>XPF2218</t>
  </si>
  <si>
    <t>SA0064</t>
  </si>
  <si>
    <t>ORION</t>
  </si>
  <si>
    <t>OW2204</t>
  </si>
  <si>
    <t>FD0761</t>
  </si>
  <si>
    <t>OW2342</t>
  </si>
  <si>
    <t>TG0440</t>
  </si>
  <si>
    <t>BEINISVØRÐ</t>
  </si>
  <si>
    <t>XPVS</t>
  </si>
  <si>
    <t>TN1367</t>
  </si>
  <si>
    <t>ÓÐIN</t>
  </si>
  <si>
    <t>XPXG</t>
  </si>
  <si>
    <t>FD0771</t>
  </si>
  <si>
    <t>XPYW</t>
  </si>
  <si>
    <t>SJÓFARIÐ</t>
  </si>
  <si>
    <t>SI(kg)</t>
  </si>
  <si>
    <t>MA(kg)</t>
  </si>
  <si>
    <t>SI(kr)</t>
  </si>
  <si>
    <t>MA(kr)</t>
  </si>
  <si>
    <t>Avreiðingar 01-01-2013 til 31-12-2013</t>
  </si>
  <si>
    <t>SI pr. Kg</t>
  </si>
  <si>
    <t>MA pr. Kg</t>
  </si>
  <si>
    <t>í alt</t>
  </si>
  <si>
    <t>SAKSABERG</t>
  </si>
  <si>
    <t>OW2317</t>
  </si>
  <si>
    <t>OU 2504</t>
  </si>
  <si>
    <t>SALMO</t>
  </si>
  <si>
    <t>OW 2330</t>
  </si>
  <si>
    <t>VA0222</t>
  </si>
  <si>
    <t>EYSTFALSSKER</t>
  </si>
  <si>
    <t>XPF3223</t>
  </si>
  <si>
    <t>FD0110</t>
  </si>
  <si>
    <t>HØGABERG</t>
  </si>
  <si>
    <t>OW2332</t>
  </si>
  <si>
    <t>Avreiðingar 01-01-2012 til 31-12-2012</t>
  </si>
  <si>
    <t>SI pr kg</t>
  </si>
  <si>
    <t>MA pr kg</t>
  </si>
  <si>
    <t>TG0335</t>
  </si>
  <si>
    <t>RIDDARIN</t>
  </si>
  <si>
    <t>XPB2895</t>
  </si>
  <si>
    <t>FD0380</t>
  </si>
  <si>
    <t>AMANDA</t>
  </si>
  <si>
    <t>OW 2167</t>
  </si>
  <si>
    <t>SA0190</t>
  </si>
  <si>
    <t>NÝGGJABERG</t>
  </si>
  <si>
    <t>TG0122</t>
  </si>
  <si>
    <t>FRÍÐHILD</t>
  </si>
  <si>
    <t>XPF 2114</t>
  </si>
  <si>
    <t>TG0060</t>
  </si>
  <si>
    <t>XPF2730</t>
  </si>
  <si>
    <t>VN0360</t>
  </si>
  <si>
    <t>VN0390</t>
  </si>
  <si>
    <t>VA0018</t>
  </si>
  <si>
    <t>FARIÐ</t>
  </si>
  <si>
    <t>XPVU</t>
  </si>
  <si>
    <t>SA0016</t>
  </si>
  <si>
    <t>ØRNIN</t>
  </si>
  <si>
    <t>XPF2415</t>
  </si>
  <si>
    <t>OW2169</t>
  </si>
  <si>
    <t>FD0242</t>
  </si>
  <si>
    <t>PACIFIC VOYAGER</t>
  </si>
  <si>
    <t>OW2186</t>
  </si>
  <si>
    <t>Avreiðingar 01-01-2011 til 31-12-2011</t>
  </si>
  <si>
    <t>SI pr.kg</t>
  </si>
  <si>
    <t>SA0146</t>
  </si>
  <si>
    <t>GRINDAFOSSUR</t>
  </si>
  <si>
    <t>OW2085</t>
  </si>
  <si>
    <t>SA0283</t>
  </si>
  <si>
    <t>RØÐIN</t>
  </si>
  <si>
    <t>XPF 2392</t>
  </si>
  <si>
    <t>TN1269</t>
  </si>
  <si>
    <t>EYSTURLEIÐ</t>
  </si>
  <si>
    <t>XPF3351</t>
  </si>
  <si>
    <t>TN0440</t>
  </si>
  <si>
    <t>TVÍBURÐAR</t>
  </si>
  <si>
    <t>OW2162</t>
  </si>
  <si>
    <t>SA0395</t>
  </si>
  <si>
    <t>NÚPUR</t>
  </si>
  <si>
    <t>XPF3228</t>
  </si>
  <si>
    <t>VA0214</t>
  </si>
  <si>
    <t>KG9966</t>
  </si>
  <si>
    <t>FLÓÐIN</t>
  </si>
  <si>
    <t>XPF3555</t>
  </si>
  <si>
    <t>TN1370</t>
  </si>
  <si>
    <t>MÁNI</t>
  </si>
  <si>
    <t>XPXF</t>
  </si>
  <si>
    <t>TG0618</t>
  </si>
  <si>
    <t>ELSEBETH</t>
  </si>
  <si>
    <t>XPYU</t>
  </si>
  <si>
    <t>Avreiðingar 01-01-2010 til 31-12-2010</t>
  </si>
  <si>
    <t>FD0136</t>
  </si>
  <si>
    <t>LILJA</t>
  </si>
  <si>
    <t>XPA6831</t>
  </si>
  <si>
    <t>FD0050</t>
  </si>
  <si>
    <t>GUNVØR</t>
  </si>
  <si>
    <t>OW2290</t>
  </si>
  <si>
    <t>OW2416</t>
  </si>
  <si>
    <t>FD0775</t>
  </si>
  <si>
    <t>LANGANES</t>
  </si>
  <si>
    <t>OW2470</t>
  </si>
  <si>
    <t>KG0640</t>
  </si>
  <si>
    <t>HANSA</t>
  </si>
  <si>
    <t>XPB4564</t>
  </si>
  <si>
    <t>OW2106</t>
  </si>
  <si>
    <t>TG0056</t>
  </si>
  <si>
    <t>MARIAN M</t>
  </si>
  <si>
    <t>XPB4910</t>
  </si>
  <si>
    <t>TN0381</t>
  </si>
  <si>
    <t>SANCY</t>
  </si>
  <si>
    <t>OW2210</t>
  </si>
  <si>
    <t>FD0984</t>
  </si>
  <si>
    <t>RÓA</t>
  </si>
  <si>
    <t>XPF2711</t>
  </si>
  <si>
    <t>VA0021</t>
  </si>
  <si>
    <t>VESTURLEIÐ</t>
  </si>
  <si>
    <t>XPF3232</t>
  </si>
  <si>
    <t>VN0211</t>
  </si>
  <si>
    <t>HELGI</t>
  </si>
  <si>
    <t>OW2216</t>
  </si>
  <si>
    <t>VA0369</t>
  </si>
  <si>
    <t>ANNA MARIA</t>
  </si>
  <si>
    <t>XPWJ</t>
  </si>
  <si>
    <t>TN1384</t>
  </si>
  <si>
    <t>AURIGA</t>
  </si>
  <si>
    <t>XPWU</t>
  </si>
  <si>
    <t>VA0125</t>
  </si>
  <si>
    <t>ESTHER</t>
  </si>
  <si>
    <t>OW2013</t>
  </si>
  <si>
    <t>TG0354</t>
  </si>
  <si>
    <t>SEKS SYSTKIN</t>
  </si>
  <si>
    <t>XPF2040</t>
  </si>
  <si>
    <t>VN0574</t>
  </si>
  <si>
    <t>POSEIDON</t>
  </si>
  <si>
    <t>OW2434</t>
  </si>
  <si>
    <t>Avreiðingar 01-01-2009 til 31-12-2009</t>
  </si>
  <si>
    <t>XPSA</t>
  </si>
  <si>
    <t>FD0880</t>
  </si>
  <si>
    <t>GORM</t>
  </si>
  <si>
    <t>XPSC</t>
  </si>
  <si>
    <t>OW2207</t>
  </si>
  <si>
    <t>VA0092</t>
  </si>
  <si>
    <t>SISSAL</t>
  </si>
  <si>
    <t>OW2414</t>
  </si>
  <si>
    <t>VA0053</t>
  </si>
  <si>
    <t>SJÓFRÚGVIN</t>
  </si>
  <si>
    <t>XPMK</t>
  </si>
  <si>
    <t>VA0034</t>
  </si>
  <si>
    <t>DUNGA HANS</t>
  </si>
  <si>
    <t>OW2047</t>
  </si>
  <si>
    <t>VA0207</t>
  </si>
  <si>
    <t>ANN-MARI</t>
  </si>
  <si>
    <t>XPF2430</t>
  </si>
  <si>
    <t>VN0408</t>
  </si>
  <si>
    <t>JÓNVØR</t>
  </si>
  <si>
    <t>OW2007</t>
  </si>
  <si>
    <t>KG0381</t>
  </si>
  <si>
    <t>CARLTON</t>
  </si>
  <si>
    <t>XPUZ</t>
  </si>
  <si>
    <t>XPUT</t>
  </si>
  <si>
    <t>SA0073</t>
  </si>
  <si>
    <t>FASTIKLETTUR</t>
  </si>
  <si>
    <t>XPWL</t>
  </si>
  <si>
    <t>Avreiðingar 01-01-2008 til 31-12-2008</t>
  </si>
  <si>
    <t>Avreiðingar 01-01-2014 til 31-12-2014</t>
  </si>
  <si>
    <t>TG0771</t>
  </si>
  <si>
    <t>TÓRUN K</t>
  </si>
  <si>
    <t>XPRB</t>
  </si>
  <si>
    <t>KG0457</t>
  </si>
  <si>
    <t>OLGA MARIA</t>
  </si>
  <si>
    <t>OW2360</t>
  </si>
  <si>
    <t>TG0773</t>
  </si>
  <si>
    <t>ASBJØRN SENIOR</t>
  </si>
  <si>
    <t>OW2031</t>
  </si>
  <si>
    <t>FD0108</t>
  </si>
  <si>
    <t>VA0181</t>
  </si>
  <si>
    <t>VESTURTÚGVAN</t>
  </si>
  <si>
    <t>OW2372</t>
  </si>
  <si>
    <t>KÚRBERG</t>
  </si>
  <si>
    <t>TN1428</t>
  </si>
  <si>
    <t>TOPAS</t>
  </si>
  <si>
    <t>OW2298</t>
  </si>
  <si>
    <t>VN0304</t>
  </si>
  <si>
    <t>STREYMNESARFOSSUR</t>
  </si>
  <si>
    <t>XPF3334</t>
  </si>
  <si>
    <t>SKORABERG</t>
  </si>
  <si>
    <t>TN0415</t>
  </si>
  <si>
    <t>FISKAKLETTUR</t>
  </si>
  <si>
    <t>OW2397</t>
  </si>
  <si>
    <t>VN0449</t>
  </si>
  <si>
    <t>XPUK</t>
  </si>
  <si>
    <t>Í alt</t>
  </si>
  <si>
    <t>Avreiðingar tíðarskeið frá 01-01-2015 til 31-12-2015</t>
  </si>
  <si>
    <t>SI(KG)</t>
  </si>
  <si>
    <t>MA(KG)</t>
  </si>
  <si>
    <t>SI(KR)</t>
  </si>
  <si>
    <t>MA(KR)</t>
  </si>
  <si>
    <t>MA pr.kg</t>
  </si>
  <si>
    <t>FD0830</t>
  </si>
  <si>
    <t>JENS LEON</t>
  </si>
  <si>
    <t>XPUE</t>
  </si>
  <si>
    <t>FD0082</t>
  </si>
  <si>
    <t>BÚGVIN</t>
  </si>
  <si>
    <t>OW2178</t>
  </si>
  <si>
    <t>OW2072</t>
  </si>
  <si>
    <t>OW2041</t>
  </si>
  <si>
    <t>Avreiðingar 01-01-2016 til 31-12-2016</t>
  </si>
  <si>
    <t>KG0021</t>
  </si>
  <si>
    <t>NORÐINGUR</t>
  </si>
  <si>
    <t>OW2050</t>
  </si>
  <si>
    <t>TN1460</t>
  </si>
  <si>
    <t>KR/KG</t>
  </si>
  <si>
    <t>SK(KG)</t>
  </si>
  <si>
    <t>SK(KR)</t>
  </si>
  <si>
    <t>XPF2876</t>
  </si>
  <si>
    <t>TN0390</t>
  </si>
  <si>
    <t>TRÝ SYSTKIN</t>
  </si>
  <si>
    <t>XPVG</t>
  </si>
  <si>
    <t>TN0090</t>
  </si>
  <si>
    <t>HOYVÍK</t>
  </si>
  <si>
    <t>TN1466</t>
  </si>
  <si>
    <t>SJÚRÐARBÁTUR</t>
  </si>
  <si>
    <t>XPF3667</t>
  </si>
  <si>
    <t>FD0850</t>
  </si>
  <si>
    <t>SILDIN</t>
  </si>
  <si>
    <t>XPMF</t>
  </si>
  <si>
    <t>FD0079</t>
  </si>
  <si>
    <t>HAVØRNIN</t>
  </si>
  <si>
    <t>XPF3065</t>
  </si>
  <si>
    <t>FD0633</t>
  </si>
  <si>
    <t>JARNHEYSUR</t>
  </si>
  <si>
    <t>XPF2408</t>
  </si>
  <si>
    <t>TN1252</t>
  </si>
  <si>
    <t>LISA</t>
  </si>
  <si>
    <t>XPF3356</t>
  </si>
  <si>
    <t>TG0448</t>
  </si>
  <si>
    <t>XPPY</t>
  </si>
  <si>
    <t>VA0393</t>
  </si>
  <si>
    <t>XPF2644</t>
  </si>
  <si>
    <t>TN0725</t>
  </si>
  <si>
    <t>SNYKUR</t>
  </si>
  <si>
    <t>XPB 4766</t>
  </si>
  <si>
    <t>FD0910</t>
  </si>
  <si>
    <t>BAKKA JÁKUP</t>
  </si>
  <si>
    <t>XPLL</t>
  </si>
  <si>
    <t>FD0021</t>
  </si>
  <si>
    <t>ANNA MARJUN</t>
  </si>
  <si>
    <t>XPF3269</t>
  </si>
  <si>
    <t>VA0072</t>
  </si>
  <si>
    <t>XPYR</t>
  </si>
  <si>
    <t>VA0397</t>
  </si>
  <si>
    <t>BJØRT</t>
  </si>
  <si>
    <t>XPMO</t>
  </si>
  <si>
    <t>VN0207</t>
  </si>
  <si>
    <t>NORÐHAVIÐ</t>
  </si>
  <si>
    <t>KAPPIN</t>
  </si>
  <si>
    <t>VA0140</t>
  </si>
  <si>
    <t>GORPUR</t>
  </si>
  <si>
    <t>XPF2901</t>
  </si>
  <si>
    <t>HAVBORG</t>
  </si>
  <si>
    <t>XPQA</t>
  </si>
  <si>
    <t>KG0491</t>
  </si>
  <si>
    <t>BORGARIN</t>
  </si>
  <si>
    <t>XPSE</t>
  </si>
  <si>
    <t>NÝBORG</t>
  </si>
  <si>
    <t>XPUG</t>
  </si>
  <si>
    <t>ARCTIC VOYAGER</t>
  </si>
  <si>
    <t>TG965</t>
  </si>
  <si>
    <t>Veiða tíðarskeið frá 01-01-2017 til 31-12-2017</t>
  </si>
  <si>
    <t>Veiða tíðarskeið frá 01-01-2018 til 31-12-2018</t>
  </si>
  <si>
    <t>FUGLBERG</t>
  </si>
  <si>
    <t>VA0410</t>
  </si>
  <si>
    <t>KATRIN JÓHANNA</t>
  </si>
  <si>
    <t>XPWC</t>
  </si>
  <si>
    <t>SK pr.kg</t>
  </si>
  <si>
    <t>SK(kg)</t>
  </si>
  <si>
    <t>SK(kr)</t>
  </si>
  <si>
    <t>SK pr kg</t>
  </si>
  <si>
    <t>FD0025</t>
  </si>
  <si>
    <t>MASCOT</t>
  </si>
  <si>
    <t>OW2164</t>
  </si>
  <si>
    <t>SK pr. Kg</t>
  </si>
  <si>
    <t>EIVIND</t>
  </si>
  <si>
    <t>Avreiðingar frá 01-01-2019 til 31-12-2019 (makrel, sild og svartkjaft)</t>
  </si>
  <si>
    <t>Tal av avreiðingum</t>
  </si>
  <si>
    <t>KG0589</t>
  </si>
  <si>
    <t>KALLANES</t>
  </si>
  <si>
    <t>OW2027</t>
  </si>
  <si>
    <t>XPF3967</t>
  </si>
  <si>
    <t>FD0950</t>
  </si>
  <si>
    <t>GITTE HENNING 1</t>
  </si>
  <si>
    <t>OW2023</t>
  </si>
  <si>
    <t>Í ALT</t>
  </si>
  <si>
    <t>Avreiðingar frá 01-01-2020 til 31-12-2020 (makrel, sild og svartkjaft)</t>
  </si>
  <si>
    <t>GØTUNES</t>
  </si>
  <si>
    <t>VN0099</t>
  </si>
  <si>
    <t>Skip</t>
  </si>
  <si>
    <t>Sýslunr.</t>
  </si>
  <si>
    <t>Kallibókstavir</t>
  </si>
  <si>
    <t>Útg.</t>
  </si>
  <si>
    <t>Tils. nøgd</t>
  </si>
  <si>
    <t>Tils. virði</t>
  </si>
  <si>
    <t>Tal av avr.seðlum</t>
  </si>
  <si>
    <t>SK(Nøgd)</t>
  </si>
  <si>
    <t>SK(Virði)</t>
  </si>
  <si>
    <t>SK(Miðalprísur)</t>
  </si>
  <si>
    <t>MA(Nøgd)</t>
  </si>
  <si>
    <t>MA(Virði)</t>
  </si>
  <si>
    <t>MA(Miðalprísur)</t>
  </si>
  <si>
    <t>SI(Nøgd)</t>
  </si>
  <si>
    <t>SI(Virði)</t>
  </si>
  <si>
    <t>SI(Miðalprísur)</t>
  </si>
  <si>
    <t/>
  </si>
  <si>
    <t>CHRISTIAN</t>
  </si>
  <si>
    <t>KG0691</t>
  </si>
  <si>
    <t>KG0119</t>
  </si>
  <si>
    <t>BIRITA</t>
  </si>
  <si>
    <t>TN0132</t>
  </si>
  <si>
    <t>XPRD</t>
  </si>
  <si>
    <t>ANGO</t>
  </si>
  <si>
    <t>BRYNHILD</t>
  </si>
  <si>
    <t>VA0126</t>
  </si>
  <si>
    <t>XPUY</t>
  </si>
  <si>
    <t>Avreiðingar frá 01-01-2021 til 31-12-2021 (makrel, sild og svartkjaft)</t>
  </si>
  <si>
    <t>Avreiðingar  frá 01-01-2022 til 31-12-2022 (makrel,sild og svartkjaft)</t>
  </si>
  <si>
    <t>ELKEN</t>
  </si>
  <si>
    <t>KG0415</t>
  </si>
  <si>
    <t>XPF2737</t>
  </si>
  <si>
    <t>KRABBIN</t>
  </si>
  <si>
    <t>VN0405</t>
  </si>
  <si>
    <t>XPF4040</t>
  </si>
  <si>
    <t>XPF4146</t>
  </si>
  <si>
    <t>HANNA E</t>
  </si>
  <si>
    <t>VA0363</t>
  </si>
  <si>
    <t>XPF4154</t>
  </si>
  <si>
    <t>FEÐGAR</t>
  </si>
  <si>
    <t>VN0514</t>
  </si>
  <si>
    <t>XPF4177</t>
  </si>
  <si>
    <t>XPRE</t>
  </si>
  <si>
    <t>XPRO</t>
  </si>
  <si>
    <t>Avreiðingar frá 01-01-2023 til 31-12-2023 (makrel, sild og svartkjaft)</t>
  </si>
  <si>
    <t>TN0724</t>
  </si>
  <si>
    <t>OW2012</t>
  </si>
  <si>
    <t>KONGAVARÐI</t>
  </si>
  <si>
    <t>TN0366</t>
  </si>
  <si>
    <t>OW2131</t>
  </si>
  <si>
    <t>ELSA</t>
  </si>
  <si>
    <t>VA0352</t>
  </si>
  <si>
    <t>XPF2497</t>
  </si>
  <si>
    <t>GAMLI JUPITER</t>
  </si>
  <si>
    <t>VN0299</t>
  </si>
  <si>
    <t>XPYT</t>
  </si>
  <si>
    <t>EYSTURBÚGVIN</t>
  </si>
  <si>
    <t>XPZF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</si>
</sst>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5" applyNumberFormat="0" applyAlignment="0" applyProtection="0"/>
    <xf numFmtId="0" fontId="13" fillId="6" borderId="16" applyNumberFormat="0" applyAlignment="0" applyProtection="0"/>
    <xf numFmtId="0" fontId="14" fillId="6" borderId="15" applyNumberFormat="0" applyAlignment="0" applyProtection="0"/>
    <xf numFmtId="0" fontId="15" fillId="0" borderId="17" applyNumberFormat="0" applyFill="0" applyAlignment="0" applyProtection="0"/>
    <xf numFmtId="0" fontId="16" fillId="7" borderId="18" applyNumberFormat="0" applyAlignment="0" applyProtection="0"/>
    <xf numFmtId="0" fontId="17" fillId="0" borderId="0" applyNumberFormat="0" applyFill="0" applyBorder="0" applyAlignment="0" applyProtection="0"/>
    <xf numFmtId="0" fontId="4" fillId="8" borderId="1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9">
    <xf numFmtId="0" fontId="0" fillId="0" borderId="0" xfId="0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8" xfId="0" applyBorder="1"/>
    <xf numFmtId="2" fontId="0" fillId="0" borderId="0" xfId="0" applyNumberFormat="1"/>
    <xf numFmtId="2" fontId="0" fillId="0" borderId="8" xfId="0" applyNumberFormat="1" applyBorder="1"/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0" fontId="0" fillId="0" borderId="10" xfId="0" applyBorder="1"/>
    <xf numFmtId="0" fontId="0" fillId="0" borderId="11" xfId="0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7" xfId="0" applyBorder="1"/>
    <xf numFmtId="3" fontId="0" fillId="0" borderId="2" xfId="0" applyNumberFormat="1" applyBorder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2" fontId="0" fillId="0" borderId="5" xfId="0" applyNumberFormat="1" applyBorder="1"/>
    <xf numFmtId="2" fontId="0" fillId="0" borderId="6" xfId="0" applyNumberFormat="1" applyBorder="1"/>
    <xf numFmtId="0" fontId="0" fillId="0" borderId="1" xfId="0" applyBorder="1"/>
    <xf numFmtId="3" fontId="0" fillId="0" borderId="8" xfId="0" applyNumberFormat="1" applyBorder="1" applyAlignment="1">
      <alignment horizontal="right"/>
    </xf>
    <xf numFmtId="2" fontId="0" fillId="0" borderId="7" xfId="0" applyNumberFormat="1" applyBorder="1"/>
    <xf numFmtId="3" fontId="0" fillId="0" borderId="1" xfId="0" applyNumberFormat="1" applyBorder="1"/>
    <xf numFmtId="3" fontId="0" fillId="0" borderId="3" xfId="0" applyNumberFormat="1" applyBorder="1"/>
    <xf numFmtId="4" fontId="0" fillId="0" borderId="8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3" fontId="0" fillId="0" borderId="0" xfId="0" applyNumberFormat="1"/>
    <xf numFmtId="3" fontId="1" fillId="0" borderId="0" xfId="0" applyNumberFormat="1" applyFont="1" applyAlignment="1">
      <alignment horizontal="right"/>
    </xf>
    <xf numFmtId="3" fontId="0" fillId="0" borderId="10" xfId="0" applyNumberFormat="1" applyBorder="1"/>
    <xf numFmtId="3" fontId="0" fillId="0" borderId="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2" fontId="0" fillId="0" borderId="4" xfId="0" applyNumberFormat="1" applyBorder="1"/>
    <xf numFmtId="2" fontId="0" fillId="0" borderId="9" xfId="0" applyNumberFormat="1" applyBorder="1"/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3" fontId="0" fillId="0" borderId="9" xfId="0" applyNumberFormat="1" applyBorder="1"/>
    <xf numFmtId="3" fontId="0" fillId="0" borderId="11" xfId="0" applyNumberFormat="1" applyBorder="1"/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2" fontId="0" fillId="0" borderId="3" xfId="0" applyNumberFormat="1" applyBorder="1"/>
    <xf numFmtId="3" fontId="1" fillId="0" borderId="3" xfId="0" applyNumberFormat="1" applyFont="1" applyBorder="1"/>
    <xf numFmtId="164" fontId="0" fillId="0" borderId="8" xfId="0" applyNumberFormat="1" applyBorder="1"/>
    <xf numFmtId="4" fontId="21" fillId="0" borderId="8" xfId="0" applyNumberFormat="1" applyFont="1" applyBorder="1"/>
    <xf numFmtId="22" fontId="21" fillId="0" borderId="8" xfId="0" applyNumberFormat="1" applyFont="1" applyBorder="1"/>
    <xf numFmtId="3" fontId="21" fillId="0" borderId="8" xfId="0" applyNumberFormat="1" applyFont="1" applyBorder="1"/>
    <xf numFmtId="3" fontId="0" fillId="0" borderId="8" xfId="0" applyNumberFormat="1" applyBorder="1"/>
    <xf numFmtId="3" fontId="21" fillId="0" borderId="7" xfId="0" applyNumberFormat="1" applyFont="1" applyBorder="1"/>
    <xf numFmtId="0" fontId="20" fillId="0" borderId="3" xfId="0" applyFont="1" applyBorder="1"/>
    <xf numFmtId="0" fontId="20" fillId="0" borderId="2" xfId="0" applyFont="1" applyBorder="1"/>
    <xf numFmtId="0" fontId="20" fillId="0" borderId="1" xfId="0" applyFont="1" applyBorder="1"/>
    <xf numFmtId="3" fontId="21" fillId="0" borderId="0" xfId="0" applyNumberFormat="1" applyFont="1"/>
    <xf numFmtId="0" fontId="20" fillId="0" borderId="21" xfId="0" applyFont="1" applyBorder="1"/>
    <xf numFmtId="0" fontId="0" fillId="0" borderId="22" xfId="0" applyBorder="1"/>
    <xf numFmtId="4" fontId="21" fillId="0" borderId="0" xfId="0" applyNumberFormat="1" applyFont="1"/>
    <xf numFmtId="22" fontId="21" fillId="0" borderId="22" xfId="0" applyNumberFormat="1" applyFont="1" applyBorder="1"/>
    <xf numFmtId="0" fontId="0" fillId="0" borderId="23" xfId="0" applyBorder="1"/>
    <xf numFmtId="0" fontId="0" fillId="0" borderId="24" xfId="0" applyBorder="1"/>
    <xf numFmtId="3" fontId="21" fillId="0" borderId="4" xfId="0" applyNumberFormat="1" applyFont="1" applyBorder="1"/>
    <xf numFmtId="3" fontId="21" fillId="0" borderId="5" xfId="0" applyNumberFormat="1" applyFont="1" applyBorder="1"/>
    <xf numFmtId="4" fontId="21" fillId="0" borderId="6" xfId="0" applyNumberFormat="1" applyFont="1" applyBorder="1"/>
    <xf numFmtId="3" fontId="21" fillId="0" borderId="6" xfId="0" applyNumberFormat="1" applyFont="1" applyBorder="1"/>
    <xf numFmtId="0" fontId="0" fillId="0" borderId="21" xfId="0" applyBorder="1"/>
    <xf numFmtId="4" fontId="0" fillId="0" borderId="3" xfId="0" applyNumberFormat="1" applyBorder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158E-4B5E-409C-86CA-317D27317DEE}">
  <dimension ref="A1:P35"/>
  <sheetViews>
    <sheetView tabSelected="1" workbookViewId="0">
      <selection sqref="A1:P1"/>
    </sheetView>
  </sheetViews>
  <sheetFormatPr defaultRowHeight="15" x14ac:dyDescent="0.25"/>
  <cols>
    <col min="1" max="1" width="22.140625" bestFit="1" customWidth="1"/>
    <col min="4" max="4" width="15.5703125" bestFit="1" customWidth="1"/>
    <col min="5" max="5" width="11.140625" bestFit="1" customWidth="1"/>
    <col min="6" max="6" width="12.7109375" bestFit="1" customWidth="1"/>
    <col min="7" max="7" width="16.42578125" bestFit="1" customWidth="1"/>
    <col min="8" max="8" width="11.140625" bestFit="1" customWidth="1"/>
    <col min="9" max="9" width="12.7109375" bestFit="1" customWidth="1"/>
    <col min="10" max="10" width="16" bestFit="1" customWidth="1"/>
    <col min="11" max="12" width="11.140625" bestFit="1" customWidth="1"/>
    <col min="13" max="13" width="15" bestFit="1" customWidth="1"/>
    <col min="14" max="14" width="10.140625" bestFit="1" customWidth="1"/>
    <col min="15" max="15" width="11.140625" bestFit="1" customWidth="1"/>
    <col min="16" max="16" width="14.42578125" bestFit="1" customWidth="1"/>
  </cols>
  <sheetData>
    <row r="1" spans="1:16" ht="15.75" thickBot="1" x14ac:dyDescent="0.3">
      <c r="A1" s="90" t="s">
        <v>601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6" ht="15.75" thickBot="1" x14ac:dyDescent="0.3">
      <c r="A2" s="76" t="s">
        <v>557</v>
      </c>
      <c r="B2" s="75" t="s">
        <v>558</v>
      </c>
      <c r="C2" s="75" t="s">
        <v>559</v>
      </c>
      <c r="D2" s="78" t="s">
        <v>560</v>
      </c>
      <c r="E2" s="76" t="s">
        <v>561</v>
      </c>
      <c r="F2" s="75" t="s">
        <v>562</v>
      </c>
      <c r="G2" s="74" t="s">
        <v>563</v>
      </c>
      <c r="H2" s="76" t="s">
        <v>567</v>
      </c>
      <c r="I2" s="75" t="s">
        <v>568</v>
      </c>
      <c r="J2" s="74" t="s">
        <v>569</v>
      </c>
      <c r="K2" s="76" t="s">
        <v>564</v>
      </c>
      <c r="L2" s="75" t="s">
        <v>565</v>
      </c>
      <c r="M2" s="74" t="s">
        <v>566</v>
      </c>
      <c r="N2" s="75" t="s">
        <v>570</v>
      </c>
      <c r="O2" s="75" t="s">
        <v>571</v>
      </c>
      <c r="P2" s="74" t="s">
        <v>572</v>
      </c>
    </row>
    <row r="3" spans="1:16" x14ac:dyDescent="0.25">
      <c r="A3" s="44" t="s">
        <v>63</v>
      </c>
      <c r="B3" s="45" t="s">
        <v>602</v>
      </c>
      <c r="C3" s="45" t="s">
        <v>603</v>
      </c>
      <c r="D3" s="82" t="s">
        <v>573</v>
      </c>
      <c r="E3" s="84">
        <f t="shared" ref="E3:F33" si="0">H3+K3+N3</f>
        <v>3480914</v>
      </c>
      <c r="F3" s="85">
        <f t="shared" si="0"/>
        <v>25401039.98</v>
      </c>
      <c r="G3" s="46">
        <v>10</v>
      </c>
      <c r="H3" s="84">
        <v>3274830.5</v>
      </c>
      <c r="I3" s="85">
        <v>24538140.059999999</v>
      </c>
      <c r="J3" s="86">
        <f>I3/H3</f>
        <v>7.4929496534248106</v>
      </c>
      <c r="K3" s="84">
        <v>206083.5</v>
      </c>
      <c r="L3" s="85">
        <v>862899.92</v>
      </c>
      <c r="M3" s="86">
        <f>L3/K3</f>
        <v>4.1871373496665187</v>
      </c>
      <c r="N3" s="85">
        <v>0</v>
      </c>
      <c r="O3" s="85">
        <v>0</v>
      </c>
      <c r="P3" s="87">
        <v>0</v>
      </c>
    </row>
    <row r="4" spans="1:16" x14ac:dyDescent="0.25">
      <c r="A4" s="29" t="s">
        <v>555</v>
      </c>
      <c r="B4" t="s">
        <v>550</v>
      </c>
      <c r="C4" t="s">
        <v>552</v>
      </c>
      <c r="D4" s="79" t="s">
        <v>573</v>
      </c>
      <c r="E4" s="73">
        <f t="shared" si="0"/>
        <v>52651844</v>
      </c>
      <c r="F4" s="77">
        <f t="shared" si="0"/>
        <v>204092817.97999999</v>
      </c>
      <c r="G4" s="15">
        <v>34</v>
      </c>
      <c r="H4" s="73">
        <v>12621771</v>
      </c>
      <c r="I4" s="77">
        <v>82514727.019999996</v>
      </c>
      <c r="J4" s="69">
        <f>I4/H4</f>
        <v>6.5374920064704067</v>
      </c>
      <c r="K4" s="73">
        <v>30749000</v>
      </c>
      <c r="L4" s="77">
        <v>70831895.560000002</v>
      </c>
      <c r="M4" s="69">
        <f>L4/K4</f>
        <v>2.3035511906078248</v>
      </c>
      <c r="N4" s="77">
        <v>9281073</v>
      </c>
      <c r="O4" s="77">
        <v>50746195.399999999</v>
      </c>
      <c r="P4" s="69">
        <f>O4/N4</f>
        <v>5.4677078178352865</v>
      </c>
    </row>
    <row r="5" spans="1:16" x14ac:dyDescent="0.25">
      <c r="A5" s="29" t="s">
        <v>75</v>
      </c>
      <c r="B5" t="s">
        <v>71</v>
      </c>
      <c r="C5" t="s">
        <v>466</v>
      </c>
      <c r="D5" s="79" t="s">
        <v>573</v>
      </c>
      <c r="E5" s="73">
        <f t="shared" si="0"/>
        <v>27254603</v>
      </c>
      <c r="F5" s="77">
        <f t="shared" si="0"/>
        <v>110083757.86</v>
      </c>
      <c r="G5" s="15">
        <v>32</v>
      </c>
      <c r="H5" s="73">
        <v>9016416</v>
      </c>
      <c r="I5" s="77">
        <v>57127481.5</v>
      </c>
      <c r="J5" s="69">
        <f>I5/H5</f>
        <v>6.3359411877180465</v>
      </c>
      <c r="K5" s="73">
        <v>15207129</v>
      </c>
      <c r="L5" s="77">
        <v>35865626.310000002</v>
      </c>
      <c r="M5" s="69">
        <f>L5/K5</f>
        <v>2.3584745227057655</v>
      </c>
      <c r="N5" s="77">
        <v>3031058</v>
      </c>
      <c r="O5" s="77">
        <v>17090650.050000001</v>
      </c>
      <c r="P5" s="69">
        <f>O5/N5</f>
        <v>5.6385097381838287</v>
      </c>
    </row>
    <row r="6" spans="1:16" x14ac:dyDescent="0.25">
      <c r="A6" s="29" t="s">
        <v>469</v>
      </c>
      <c r="B6" t="s">
        <v>468</v>
      </c>
      <c r="C6" t="s">
        <v>470</v>
      </c>
      <c r="D6" s="79" t="s">
        <v>573</v>
      </c>
      <c r="E6" s="73">
        <f t="shared" si="0"/>
        <v>59707803.5</v>
      </c>
      <c r="F6" s="77">
        <f t="shared" si="0"/>
        <v>191949514.53000003</v>
      </c>
      <c r="G6" s="15">
        <v>44</v>
      </c>
      <c r="H6" s="73">
        <v>10397949.5</v>
      </c>
      <c r="I6" s="77">
        <v>58828483.640000001</v>
      </c>
      <c r="J6" s="69">
        <f>I6/H6</f>
        <v>5.6577004571911029</v>
      </c>
      <c r="K6" s="73">
        <v>42880220</v>
      </c>
      <c r="L6" s="77">
        <v>103893637.09</v>
      </c>
      <c r="M6" s="69">
        <f>L6/K6</f>
        <v>2.4228802251947403</v>
      </c>
      <c r="N6" s="77">
        <v>6429634</v>
      </c>
      <c r="O6" s="77">
        <v>29227393.800000001</v>
      </c>
      <c r="P6" s="69">
        <f>O6/N6</f>
        <v>4.5457321209885357</v>
      </c>
    </row>
    <row r="7" spans="1:16" x14ac:dyDescent="0.25">
      <c r="A7" s="29" t="s">
        <v>531</v>
      </c>
      <c r="B7" t="s">
        <v>74</v>
      </c>
      <c r="C7" t="s">
        <v>76</v>
      </c>
      <c r="D7" s="79" t="s">
        <v>573</v>
      </c>
      <c r="E7" s="73">
        <f t="shared" si="0"/>
        <v>118958.54</v>
      </c>
      <c r="F7" s="77">
        <f t="shared" si="0"/>
        <v>0</v>
      </c>
      <c r="G7" s="15">
        <v>18</v>
      </c>
      <c r="H7" s="73">
        <v>0</v>
      </c>
      <c r="I7" s="77">
        <v>0</v>
      </c>
      <c r="J7" s="71">
        <v>0</v>
      </c>
      <c r="K7" s="73">
        <v>118958.54</v>
      </c>
      <c r="L7" s="77">
        <v>0</v>
      </c>
      <c r="M7" s="71">
        <v>0</v>
      </c>
      <c r="N7" s="77">
        <v>0</v>
      </c>
      <c r="O7" s="77">
        <v>0</v>
      </c>
      <c r="P7" s="71">
        <v>0</v>
      </c>
    </row>
    <row r="8" spans="1:16" x14ac:dyDescent="0.25">
      <c r="A8" s="29" t="s">
        <v>446</v>
      </c>
      <c r="B8" t="s">
        <v>77</v>
      </c>
      <c r="C8" t="s">
        <v>79</v>
      </c>
      <c r="D8" s="79" t="s">
        <v>573</v>
      </c>
      <c r="E8" s="73">
        <f t="shared" si="0"/>
        <v>53807.49</v>
      </c>
      <c r="F8" s="77">
        <f t="shared" si="0"/>
        <v>0</v>
      </c>
      <c r="G8" s="15">
        <v>18</v>
      </c>
      <c r="H8" s="73">
        <v>0</v>
      </c>
      <c r="I8" s="77">
        <v>0</v>
      </c>
      <c r="J8" s="71">
        <v>0</v>
      </c>
      <c r="K8" s="73">
        <v>53807.49</v>
      </c>
      <c r="L8" s="77">
        <v>0</v>
      </c>
      <c r="M8" s="71">
        <v>0</v>
      </c>
      <c r="N8" s="77">
        <v>0</v>
      </c>
      <c r="O8" s="77">
        <v>0</v>
      </c>
      <c r="P8" s="71">
        <v>0</v>
      </c>
    </row>
    <row r="9" spans="1:16" x14ac:dyDescent="0.25">
      <c r="A9" s="29" t="s">
        <v>604</v>
      </c>
      <c r="B9" t="s">
        <v>605</v>
      </c>
      <c r="C9" t="s">
        <v>606</v>
      </c>
      <c r="D9" s="81">
        <v>45292</v>
      </c>
      <c r="E9" s="73">
        <f t="shared" si="0"/>
        <v>2</v>
      </c>
      <c r="F9" s="77">
        <f t="shared" si="0"/>
        <v>6</v>
      </c>
      <c r="G9" s="15">
        <v>1</v>
      </c>
      <c r="H9" s="73">
        <v>2</v>
      </c>
      <c r="I9" s="77">
        <v>6</v>
      </c>
      <c r="J9" s="69">
        <f>I9/H9</f>
        <v>3</v>
      </c>
      <c r="K9" s="73">
        <v>0</v>
      </c>
      <c r="L9" s="77">
        <v>0</v>
      </c>
      <c r="M9" s="71">
        <v>0</v>
      </c>
      <c r="N9" s="77">
        <v>0</v>
      </c>
      <c r="O9" s="77">
        <v>0</v>
      </c>
      <c r="P9" s="71">
        <v>0</v>
      </c>
    </row>
    <row r="10" spans="1:16" x14ac:dyDescent="0.25">
      <c r="A10" s="29" t="s">
        <v>57</v>
      </c>
      <c r="B10" t="s">
        <v>56</v>
      </c>
      <c r="C10" t="s">
        <v>58</v>
      </c>
      <c r="D10" s="79" t="s">
        <v>573</v>
      </c>
      <c r="E10" s="73">
        <f t="shared" si="0"/>
        <v>55836576</v>
      </c>
      <c r="F10" s="77">
        <f t="shared" si="0"/>
        <v>199036517.78000003</v>
      </c>
      <c r="G10" s="15">
        <v>48</v>
      </c>
      <c r="H10" s="73">
        <v>13501677</v>
      </c>
      <c r="I10" s="77">
        <v>83965935.689999998</v>
      </c>
      <c r="J10" s="69">
        <f>I10/H10</f>
        <v>6.2189264111413713</v>
      </c>
      <c r="K10" s="73">
        <v>35484772</v>
      </c>
      <c r="L10" s="77">
        <v>73139858.980000004</v>
      </c>
      <c r="M10" s="69">
        <f>L10/K10</f>
        <v>2.0611618690969751</v>
      </c>
      <c r="N10" s="77">
        <v>6850127</v>
      </c>
      <c r="O10" s="77">
        <v>41930723.109999999</v>
      </c>
      <c r="P10" s="69">
        <f>O10/N10</f>
        <v>6.1211599595160786</v>
      </c>
    </row>
    <row r="11" spans="1:16" x14ac:dyDescent="0.25">
      <c r="A11" s="29" t="s">
        <v>81</v>
      </c>
      <c r="B11" t="s">
        <v>80</v>
      </c>
      <c r="C11" t="s">
        <v>82</v>
      </c>
      <c r="D11" s="79" t="s">
        <v>573</v>
      </c>
      <c r="E11" s="73">
        <f t="shared" si="0"/>
        <v>82576.5</v>
      </c>
      <c r="F11" s="77">
        <f t="shared" si="0"/>
        <v>615814.78</v>
      </c>
      <c r="G11" s="15">
        <v>2</v>
      </c>
      <c r="H11" s="73">
        <v>82576.5</v>
      </c>
      <c r="I11" s="77">
        <v>615814.78</v>
      </c>
      <c r="J11" s="69">
        <f>I11/H11</f>
        <v>7.4575064334283967</v>
      </c>
      <c r="K11" s="73">
        <v>0</v>
      </c>
      <c r="L11" s="77">
        <v>0</v>
      </c>
      <c r="M11" s="71">
        <v>0</v>
      </c>
      <c r="N11" s="77">
        <v>0</v>
      </c>
      <c r="O11" s="77">
        <v>0</v>
      </c>
      <c r="P11" s="71">
        <v>0</v>
      </c>
    </row>
    <row r="12" spans="1:16" x14ac:dyDescent="0.25">
      <c r="A12" s="29" t="s">
        <v>607</v>
      </c>
      <c r="B12" t="s">
        <v>608</v>
      </c>
      <c r="C12" t="s">
        <v>609</v>
      </c>
      <c r="D12" s="79" t="s">
        <v>573</v>
      </c>
      <c r="E12" s="73">
        <f t="shared" si="0"/>
        <v>1</v>
      </c>
      <c r="F12" s="77">
        <f t="shared" si="0"/>
        <v>5.0999999999999996</v>
      </c>
      <c r="G12" s="15">
        <v>1</v>
      </c>
      <c r="H12" s="73">
        <v>1</v>
      </c>
      <c r="I12" s="77">
        <v>5.0999999999999996</v>
      </c>
      <c r="J12" s="69">
        <f>I12/H12</f>
        <v>5.0999999999999996</v>
      </c>
      <c r="K12" s="73">
        <v>0</v>
      </c>
      <c r="L12" s="77">
        <v>0</v>
      </c>
      <c r="M12" s="71">
        <v>0</v>
      </c>
      <c r="N12" s="77">
        <v>0</v>
      </c>
      <c r="O12" s="77">
        <v>0</v>
      </c>
      <c r="P12" s="71">
        <v>0</v>
      </c>
    </row>
    <row r="13" spans="1:16" x14ac:dyDescent="0.25">
      <c r="A13" s="29" t="s">
        <v>25</v>
      </c>
      <c r="B13" t="s">
        <v>24</v>
      </c>
      <c r="C13" t="s">
        <v>26</v>
      </c>
      <c r="D13" s="79" t="s">
        <v>573</v>
      </c>
      <c r="E13" s="73">
        <f t="shared" si="0"/>
        <v>13039397</v>
      </c>
      <c r="F13" s="77">
        <f t="shared" si="0"/>
        <v>75136855.460000008</v>
      </c>
      <c r="G13" s="15">
        <v>20</v>
      </c>
      <c r="H13" s="73">
        <v>7601295</v>
      </c>
      <c r="I13" s="77">
        <v>47462667.960000001</v>
      </c>
      <c r="J13" s="69">
        <f>I13/H13</f>
        <v>6.2440239406574802</v>
      </c>
      <c r="K13" s="73">
        <v>431292</v>
      </c>
      <c r="L13" s="77">
        <v>918653.25</v>
      </c>
      <c r="M13" s="69">
        <f>L13/K13</f>
        <v>2.1300029910130491</v>
      </c>
      <c r="N13" s="77">
        <v>5006810</v>
      </c>
      <c r="O13" s="77">
        <v>26755534.25</v>
      </c>
      <c r="P13" s="69">
        <f>O13/N13</f>
        <v>5.3438285555073985</v>
      </c>
    </row>
    <row r="14" spans="1:16" x14ac:dyDescent="0.25">
      <c r="A14" s="29" t="s">
        <v>294</v>
      </c>
      <c r="B14" t="s">
        <v>293</v>
      </c>
      <c r="C14" t="s">
        <v>521</v>
      </c>
      <c r="D14" s="81">
        <v>45016.451585648145</v>
      </c>
      <c r="E14" s="73">
        <f t="shared" si="0"/>
        <v>9688664</v>
      </c>
      <c r="F14" s="77">
        <f t="shared" si="0"/>
        <v>25036872.149999999</v>
      </c>
      <c r="G14" s="15">
        <v>5</v>
      </c>
      <c r="H14" s="73">
        <v>0</v>
      </c>
      <c r="I14" s="77">
        <v>0</v>
      </c>
      <c r="J14" s="71">
        <v>0</v>
      </c>
      <c r="K14" s="73">
        <v>9688664</v>
      </c>
      <c r="L14" s="77">
        <v>25036872.149999999</v>
      </c>
      <c r="M14" s="69">
        <f>L14/K14</f>
        <v>2.5841408216860446</v>
      </c>
      <c r="N14" s="77">
        <v>0</v>
      </c>
      <c r="O14" s="77">
        <v>0</v>
      </c>
      <c r="P14" s="71">
        <v>0</v>
      </c>
    </row>
    <row r="15" spans="1:16" x14ac:dyDescent="0.25">
      <c r="A15" s="29" t="s">
        <v>245</v>
      </c>
      <c r="B15" t="s">
        <v>244</v>
      </c>
      <c r="C15" t="s">
        <v>246</v>
      </c>
      <c r="D15" s="79" t="s">
        <v>573</v>
      </c>
      <c r="E15" s="73">
        <f t="shared" si="0"/>
        <v>24</v>
      </c>
      <c r="F15" s="77">
        <f t="shared" si="0"/>
        <v>69</v>
      </c>
      <c r="G15" s="15">
        <v>2</v>
      </c>
      <c r="H15" s="73">
        <v>24</v>
      </c>
      <c r="I15" s="77">
        <v>69</v>
      </c>
      <c r="J15" s="69">
        <f>I15/H15</f>
        <v>2.875</v>
      </c>
      <c r="K15" s="73">
        <v>0</v>
      </c>
      <c r="L15" s="77">
        <v>0</v>
      </c>
      <c r="M15" s="71">
        <v>0</v>
      </c>
      <c r="N15" s="77">
        <v>0</v>
      </c>
      <c r="O15" s="77">
        <v>0</v>
      </c>
      <c r="P15" s="71">
        <v>0</v>
      </c>
    </row>
    <row r="16" spans="1:16" x14ac:dyDescent="0.25">
      <c r="A16" s="29" t="s">
        <v>577</v>
      </c>
      <c r="B16" t="s">
        <v>578</v>
      </c>
      <c r="C16" t="s">
        <v>579</v>
      </c>
      <c r="D16" s="79" t="s">
        <v>573</v>
      </c>
      <c r="E16" s="73">
        <f t="shared" si="0"/>
        <v>29573656</v>
      </c>
      <c r="F16" s="77">
        <f t="shared" si="0"/>
        <v>120431244.03</v>
      </c>
      <c r="G16" s="15">
        <v>26</v>
      </c>
      <c r="H16" s="73">
        <v>10390634</v>
      </c>
      <c r="I16" s="77">
        <v>66689214.100000001</v>
      </c>
      <c r="J16" s="69">
        <f>I16/H16</f>
        <v>6.4182045195702209</v>
      </c>
      <c r="K16" s="73">
        <v>16555117</v>
      </c>
      <c r="L16" s="77">
        <v>36355093.799999997</v>
      </c>
      <c r="M16" s="69">
        <f t="shared" ref="M16:M22" si="1">L16/K16</f>
        <v>2.1960034350708604</v>
      </c>
      <c r="N16" s="77">
        <v>2627905</v>
      </c>
      <c r="O16" s="77">
        <v>17386936.129999999</v>
      </c>
      <c r="P16" s="69">
        <f>O16/N16</f>
        <v>6.6162727077272576</v>
      </c>
    </row>
    <row r="17" spans="1:16" x14ac:dyDescent="0.25">
      <c r="A17" s="29" t="s">
        <v>31</v>
      </c>
      <c r="B17" t="s">
        <v>30</v>
      </c>
      <c r="C17" t="s">
        <v>599</v>
      </c>
      <c r="D17" s="79" t="s">
        <v>573</v>
      </c>
      <c r="E17" s="73">
        <f t="shared" si="0"/>
        <v>68372179.819999993</v>
      </c>
      <c r="F17" s="77">
        <f t="shared" si="0"/>
        <v>246782797.04999998</v>
      </c>
      <c r="G17" s="15">
        <v>35</v>
      </c>
      <c r="H17" s="73">
        <v>9046879.8200000003</v>
      </c>
      <c r="I17" s="77">
        <v>73575483.090000004</v>
      </c>
      <c r="J17" s="69">
        <f>I17/H17</f>
        <v>8.1326915526551122</v>
      </c>
      <c r="K17" s="73">
        <v>50583174</v>
      </c>
      <c r="L17" s="77">
        <v>121759705.11</v>
      </c>
      <c r="M17" s="69">
        <f t="shared" si="1"/>
        <v>2.4071187211383771</v>
      </c>
      <c r="N17" s="77">
        <v>8742126</v>
      </c>
      <c r="O17" s="77">
        <v>51447608.850000001</v>
      </c>
      <c r="P17" s="69">
        <f>O17/N17</f>
        <v>5.8850225734563884</v>
      </c>
    </row>
    <row r="18" spans="1:16" x14ac:dyDescent="0.25">
      <c r="A18" s="29" t="s">
        <v>28</v>
      </c>
      <c r="B18" t="s">
        <v>556</v>
      </c>
      <c r="C18" t="s">
        <v>29</v>
      </c>
      <c r="D18" s="81">
        <v>44972.567893518521</v>
      </c>
      <c r="E18" s="73">
        <f t="shared" si="0"/>
        <v>8417020</v>
      </c>
      <c r="F18" s="77">
        <f t="shared" si="0"/>
        <v>22597054.699999999</v>
      </c>
      <c r="G18" s="15">
        <v>7</v>
      </c>
      <c r="H18" s="73">
        <v>0</v>
      </c>
      <c r="I18" s="77">
        <v>0</v>
      </c>
      <c r="J18" s="71">
        <v>0</v>
      </c>
      <c r="K18" s="73">
        <v>8417020</v>
      </c>
      <c r="L18" s="77">
        <v>22597054.699999999</v>
      </c>
      <c r="M18" s="69">
        <f t="shared" si="1"/>
        <v>2.6846858745731863</v>
      </c>
      <c r="N18" s="77">
        <v>0</v>
      </c>
      <c r="O18" s="77">
        <v>0</v>
      </c>
      <c r="P18" s="71">
        <v>0</v>
      </c>
    </row>
    <row r="19" spans="1:16" x14ac:dyDescent="0.25">
      <c r="A19" s="29" t="s">
        <v>610</v>
      </c>
      <c r="B19" t="s">
        <v>611</v>
      </c>
      <c r="C19" t="s">
        <v>29</v>
      </c>
      <c r="D19" s="79" t="s">
        <v>573</v>
      </c>
      <c r="E19" s="73">
        <f t="shared" si="0"/>
        <v>33530127</v>
      </c>
      <c r="F19" s="77">
        <f t="shared" si="0"/>
        <v>126280831.15000001</v>
      </c>
      <c r="G19" s="15">
        <v>39</v>
      </c>
      <c r="H19" s="73">
        <v>8909891</v>
      </c>
      <c r="I19" s="77">
        <v>54847576.210000001</v>
      </c>
      <c r="J19" s="69">
        <f t="shared" ref="J19:J24" si="2">I19/H19</f>
        <v>6.1558077657740142</v>
      </c>
      <c r="K19" s="73">
        <v>18403931</v>
      </c>
      <c r="L19" s="77">
        <v>33319951.02</v>
      </c>
      <c r="M19" s="69">
        <f t="shared" si="1"/>
        <v>1.8104801099286887</v>
      </c>
      <c r="N19" s="77">
        <v>6216305</v>
      </c>
      <c r="O19" s="77">
        <v>38113303.920000002</v>
      </c>
      <c r="P19" s="69">
        <f>O19/N19</f>
        <v>6.1311830613201899</v>
      </c>
    </row>
    <row r="20" spans="1:16" x14ac:dyDescent="0.25">
      <c r="A20" s="29" t="s">
        <v>580</v>
      </c>
      <c r="B20" t="s">
        <v>62</v>
      </c>
      <c r="C20" t="s">
        <v>600</v>
      </c>
      <c r="D20" s="79" t="s">
        <v>573</v>
      </c>
      <c r="E20" s="73">
        <f t="shared" si="0"/>
        <v>25985125</v>
      </c>
      <c r="F20" s="77">
        <f t="shared" si="0"/>
        <v>95854521.50999999</v>
      </c>
      <c r="G20" s="15">
        <v>26</v>
      </c>
      <c r="H20" s="73">
        <v>8078193</v>
      </c>
      <c r="I20" s="77">
        <v>53703813</v>
      </c>
      <c r="J20" s="69">
        <f t="shared" si="2"/>
        <v>6.6479982590165898</v>
      </c>
      <c r="K20" s="73">
        <v>16529018</v>
      </c>
      <c r="L20" s="77">
        <v>34788622.009999998</v>
      </c>
      <c r="M20" s="69">
        <f t="shared" si="1"/>
        <v>2.1046998684374354</v>
      </c>
      <c r="N20" s="77">
        <v>1377914</v>
      </c>
      <c r="O20" s="77">
        <v>7362086.5</v>
      </c>
      <c r="P20" s="69">
        <f>O20/N20</f>
        <v>5.3429216192011983</v>
      </c>
    </row>
    <row r="21" spans="1:16" x14ac:dyDescent="0.25">
      <c r="A21" s="29" t="s">
        <v>480</v>
      </c>
      <c r="B21" t="s">
        <v>479</v>
      </c>
      <c r="C21" t="s">
        <v>397</v>
      </c>
      <c r="D21" s="79" t="s">
        <v>573</v>
      </c>
      <c r="E21" s="73">
        <f t="shared" si="0"/>
        <v>12097908</v>
      </c>
      <c r="F21" s="77">
        <f t="shared" si="0"/>
        <v>54925280.210000001</v>
      </c>
      <c r="G21" s="15">
        <v>20</v>
      </c>
      <c r="H21" s="73">
        <v>6454195.5</v>
      </c>
      <c r="I21" s="77">
        <v>40990320.990000002</v>
      </c>
      <c r="J21" s="69">
        <f t="shared" si="2"/>
        <v>6.3509574493056498</v>
      </c>
      <c r="K21" s="73">
        <v>5621531.5</v>
      </c>
      <c r="L21" s="77">
        <v>13835918.92</v>
      </c>
      <c r="M21" s="69">
        <f t="shared" si="1"/>
        <v>2.4612365722757223</v>
      </c>
      <c r="N21" s="77">
        <v>22181</v>
      </c>
      <c r="O21" s="77">
        <v>99040.3</v>
      </c>
      <c r="P21" s="69">
        <f>O21/N21</f>
        <v>4.4650962535503362</v>
      </c>
    </row>
    <row r="22" spans="1:16" x14ac:dyDescent="0.25">
      <c r="A22" s="29" t="s">
        <v>523</v>
      </c>
      <c r="B22" t="s">
        <v>522</v>
      </c>
      <c r="C22" t="s">
        <v>524</v>
      </c>
      <c r="D22" s="79" t="s">
        <v>573</v>
      </c>
      <c r="E22" s="73">
        <f t="shared" si="0"/>
        <v>48925521.700000003</v>
      </c>
      <c r="F22" s="77">
        <f t="shared" si="0"/>
        <v>161577069.82999998</v>
      </c>
      <c r="G22" s="15">
        <v>35</v>
      </c>
      <c r="H22" s="73">
        <v>10693923.5</v>
      </c>
      <c r="I22" s="77">
        <v>61277230.18</v>
      </c>
      <c r="J22" s="69">
        <f t="shared" si="2"/>
        <v>5.7300980486722199</v>
      </c>
      <c r="K22" s="73">
        <v>32534196.199999999</v>
      </c>
      <c r="L22" s="77">
        <v>73535304.319999993</v>
      </c>
      <c r="M22" s="69">
        <f t="shared" si="1"/>
        <v>2.2602465377644707</v>
      </c>
      <c r="N22" s="77">
        <v>5697402</v>
      </c>
      <c r="O22" s="77">
        <v>26764535.329999998</v>
      </c>
      <c r="P22" s="69">
        <f>O22/N22</f>
        <v>4.6976736642420525</v>
      </c>
    </row>
    <row r="23" spans="1:16" x14ac:dyDescent="0.25">
      <c r="A23" s="29" t="s">
        <v>78</v>
      </c>
      <c r="B23" t="s">
        <v>450</v>
      </c>
      <c r="C23" t="s">
        <v>451</v>
      </c>
      <c r="D23" s="79" t="s">
        <v>573</v>
      </c>
      <c r="E23" s="73">
        <f t="shared" si="0"/>
        <v>262628.5</v>
      </c>
      <c r="F23" s="77">
        <f t="shared" si="0"/>
        <v>1920003.63</v>
      </c>
      <c r="G23" s="15">
        <v>4</v>
      </c>
      <c r="H23" s="73">
        <v>262628.5</v>
      </c>
      <c r="I23" s="77">
        <v>1920003.63</v>
      </c>
      <c r="J23" s="69">
        <f t="shared" si="2"/>
        <v>7.31072077097497</v>
      </c>
      <c r="K23" s="73">
        <v>0</v>
      </c>
      <c r="L23" s="77">
        <v>0</v>
      </c>
      <c r="M23" s="71">
        <v>0</v>
      </c>
      <c r="N23" s="77">
        <v>0</v>
      </c>
      <c r="O23" s="77">
        <v>0</v>
      </c>
      <c r="P23" s="71">
        <v>0</v>
      </c>
    </row>
    <row r="24" spans="1:16" x14ac:dyDescent="0.25">
      <c r="A24" s="29" t="s">
        <v>527</v>
      </c>
      <c r="B24" t="s">
        <v>528</v>
      </c>
      <c r="C24" t="s">
        <v>420</v>
      </c>
      <c r="D24" s="79" t="s">
        <v>573</v>
      </c>
      <c r="E24" s="73">
        <f t="shared" si="0"/>
        <v>42359047</v>
      </c>
      <c r="F24" s="77">
        <f t="shared" si="0"/>
        <v>159049022.34</v>
      </c>
      <c r="G24" s="15">
        <v>38</v>
      </c>
      <c r="H24" s="73">
        <v>11203853</v>
      </c>
      <c r="I24" s="77">
        <v>73462436.159999996</v>
      </c>
      <c r="J24" s="69">
        <f t="shared" si="2"/>
        <v>6.5568903983299309</v>
      </c>
      <c r="K24" s="73">
        <v>27147998</v>
      </c>
      <c r="L24" s="77">
        <v>61884378.280000001</v>
      </c>
      <c r="M24" s="69">
        <f>L24/K24</f>
        <v>2.279519037831077</v>
      </c>
      <c r="N24" s="77">
        <v>4007196</v>
      </c>
      <c r="O24" s="77">
        <v>23702207.899999999</v>
      </c>
      <c r="P24" s="69">
        <f>O24/N24</f>
        <v>5.9149110500210123</v>
      </c>
    </row>
    <row r="25" spans="1:16" x14ac:dyDescent="0.25">
      <c r="A25" s="29" t="s">
        <v>90</v>
      </c>
      <c r="B25" t="s">
        <v>89</v>
      </c>
      <c r="C25" t="s">
        <v>91</v>
      </c>
      <c r="D25" s="79" t="s">
        <v>573</v>
      </c>
      <c r="E25" s="73">
        <f t="shared" si="0"/>
        <v>42274.17</v>
      </c>
      <c r="F25" s="77">
        <f t="shared" si="0"/>
        <v>15644.97</v>
      </c>
      <c r="G25" s="15">
        <v>12</v>
      </c>
      <c r="H25" s="73">
        <v>0</v>
      </c>
      <c r="I25" s="77">
        <v>0</v>
      </c>
      <c r="J25" s="71">
        <v>0</v>
      </c>
      <c r="K25" s="73">
        <v>42274.17</v>
      </c>
      <c r="L25" s="77">
        <v>15644.97</v>
      </c>
      <c r="M25" s="69">
        <f>L25/K25</f>
        <v>0.37008343392667437</v>
      </c>
      <c r="N25" s="77">
        <v>0</v>
      </c>
      <c r="O25" s="77">
        <v>0</v>
      </c>
      <c r="P25" s="71">
        <v>0</v>
      </c>
    </row>
    <row r="26" spans="1:16" x14ac:dyDescent="0.25">
      <c r="A26" s="29" t="s">
        <v>93</v>
      </c>
      <c r="B26" t="s">
        <v>92</v>
      </c>
      <c r="C26" t="s">
        <v>94</v>
      </c>
      <c r="D26" s="79" t="s">
        <v>573</v>
      </c>
      <c r="E26" s="73">
        <f t="shared" si="0"/>
        <v>16796.98</v>
      </c>
      <c r="F26" s="77">
        <f t="shared" si="0"/>
        <v>1153.52</v>
      </c>
      <c r="G26" s="15">
        <v>12</v>
      </c>
      <c r="H26" s="73">
        <v>0</v>
      </c>
      <c r="I26" s="77">
        <v>0</v>
      </c>
      <c r="J26" s="71">
        <v>0</v>
      </c>
      <c r="K26" s="73">
        <v>16796.98</v>
      </c>
      <c r="L26" s="77">
        <v>1153.52</v>
      </c>
      <c r="M26" s="69">
        <f>L26/K26</f>
        <v>6.8674249775852569E-2</v>
      </c>
      <c r="N26" s="77">
        <v>0</v>
      </c>
      <c r="O26" s="77">
        <v>0</v>
      </c>
      <c r="P26" s="71">
        <v>0</v>
      </c>
    </row>
    <row r="27" spans="1:16" x14ac:dyDescent="0.25">
      <c r="A27" s="29" t="s">
        <v>533</v>
      </c>
      <c r="B27" t="s">
        <v>532</v>
      </c>
      <c r="C27" t="s">
        <v>534</v>
      </c>
      <c r="D27" s="79" t="s">
        <v>573</v>
      </c>
      <c r="E27" s="73">
        <f t="shared" si="0"/>
        <v>31537786</v>
      </c>
      <c r="F27" s="77">
        <f t="shared" si="0"/>
        <v>119472429.36</v>
      </c>
      <c r="G27" s="15">
        <v>29</v>
      </c>
      <c r="H27" s="73">
        <v>8103843</v>
      </c>
      <c r="I27" s="77">
        <v>50767172.759999998</v>
      </c>
      <c r="J27" s="69">
        <f t="shared" ref="J27:J33" si="3">I27/H27</f>
        <v>6.2645799974160408</v>
      </c>
      <c r="K27" s="73">
        <v>19529210</v>
      </c>
      <c r="L27" s="77">
        <v>45343357.100000001</v>
      </c>
      <c r="M27" s="69">
        <f>L27/K27</f>
        <v>2.3218223932253275</v>
      </c>
      <c r="N27" s="77">
        <v>3904733</v>
      </c>
      <c r="O27" s="77">
        <v>23361899.5</v>
      </c>
      <c r="P27" s="69">
        <f>O27/N27</f>
        <v>5.9829697702762266</v>
      </c>
    </row>
    <row r="28" spans="1:16" x14ac:dyDescent="0.25">
      <c r="A28" s="29" t="s">
        <v>382</v>
      </c>
      <c r="B28" t="s">
        <v>381</v>
      </c>
      <c r="C28" t="s">
        <v>383</v>
      </c>
      <c r="D28" s="79" t="s">
        <v>573</v>
      </c>
      <c r="E28" s="73">
        <f t="shared" si="0"/>
        <v>5</v>
      </c>
      <c r="F28" s="77">
        <f t="shared" si="0"/>
        <v>10</v>
      </c>
      <c r="G28" s="15">
        <v>1</v>
      </c>
      <c r="H28" s="73">
        <v>5</v>
      </c>
      <c r="I28" s="77">
        <v>10</v>
      </c>
      <c r="J28" s="69">
        <f t="shared" si="3"/>
        <v>2</v>
      </c>
      <c r="K28" s="73">
        <v>0</v>
      </c>
      <c r="L28" s="77">
        <v>0</v>
      </c>
      <c r="M28" s="71">
        <v>0</v>
      </c>
      <c r="N28" s="77">
        <v>0</v>
      </c>
      <c r="O28" s="77">
        <v>0</v>
      </c>
      <c r="P28" s="71">
        <v>0</v>
      </c>
    </row>
    <row r="29" spans="1:16" x14ac:dyDescent="0.25">
      <c r="A29" s="29" t="s">
        <v>130</v>
      </c>
      <c r="B29" t="s">
        <v>129</v>
      </c>
      <c r="C29" t="s">
        <v>131</v>
      </c>
      <c r="D29" s="79" t="s">
        <v>573</v>
      </c>
      <c r="E29" s="73">
        <f t="shared" si="0"/>
        <v>50413485</v>
      </c>
      <c r="F29" s="77">
        <f t="shared" si="0"/>
        <v>187143712.13</v>
      </c>
      <c r="G29" s="15">
        <v>36</v>
      </c>
      <c r="H29" s="73">
        <v>10900900</v>
      </c>
      <c r="I29" s="77">
        <v>68442841.060000002</v>
      </c>
      <c r="J29" s="69">
        <f t="shared" si="3"/>
        <v>6.2786413103505216</v>
      </c>
      <c r="K29" s="73">
        <v>30423619</v>
      </c>
      <c r="L29" s="77">
        <v>67752526.769999996</v>
      </c>
      <c r="M29" s="69">
        <f>L29/K29</f>
        <v>2.2269713136362901</v>
      </c>
      <c r="N29" s="77">
        <v>9088966</v>
      </c>
      <c r="O29" s="77">
        <v>50948344.299999997</v>
      </c>
      <c r="P29" s="69">
        <f>O29/N29</f>
        <v>5.6055159959889824</v>
      </c>
    </row>
    <row r="30" spans="1:16" x14ac:dyDescent="0.25">
      <c r="A30" s="29" t="s">
        <v>84</v>
      </c>
      <c r="B30" t="s">
        <v>83</v>
      </c>
      <c r="C30" t="s">
        <v>85</v>
      </c>
      <c r="D30" s="79" t="s">
        <v>573</v>
      </c>
      <c r="E30" s="73">
        <f t="shared" si="0"/>
        <v>50713232.600000001</v>
      </c>
      <c r="F30" s="77">
        <f t="shared" si="0"/>
        <v>189210023.15999997</v>
      </c>
      <c r="G30" s="15">
        <v>36</v>
      </c>
      <c r="H30" s="73">
        <v>11752347</v>
      </c>
      <c r="I30" s="77">
        <v>74079907.219999999</v>
      </c>
      <c r="J30" s="69">
        <f t="shared" si="3"/>
        <v>6.3034138814995844</v>
      </c>
      <c r="K30" s="73">
        <v>30493254.219999999</v>
      </c>
      <c r="L30" s="77">
        <v>69373944.049999997</v>
      </c>
      <c r="M30" s="69">
        <f>L30/K30</f>
        <v>2.2750587244472853</v>
      </c>
      <c r="N30" s="77">
        <v>8467631.3800000008</v>
      </c>
      <c r="O30" s="77">
        <v>45756171.890000001</v>
      </c>
      <c r="P30" s="69">
        <f>O30/N30</f>
        <v>5.4036565642280001</v>
      </c>
    </row>
    <row r="31" spans="1:16" x14ac:dyDescent="0.25">
      <c r="A31" s="29" t="s">
        <v>120</v>
      </c>
      <c r="B31" t="s">
        <v>119</v>
      </c>
      <c r="C31" t="s">
        <v>121</v>
      </c>
      <c r="D31" s="79" t="s">
        <v>573</v>
      </c>
      <c r="E31" s="73">
        <f t="shared" si="0"/>
        <v>20679295.5</v>
      </c>
      <c r="F31" s="77">
        <f t="shared" si="0"/>
        <v>209329569.91999999</v>
      </c>
      <c r="G31" s="15">
        <v>17</v>
      </c>
      <c r="H31" s="73">
        <v>8359258.5</v>
      </c>
      <c r="I31" s="77">
        <v>98310719.599999994</v>
      </c>
      <c r="J31" s="69">
        <f t="shared" si="3"/>
        <v>11.760698583492781</v>
      </c>
      <c r="K31" s="73">
        <v>4183574</v>
      </c>
      <c r="L31" s="77">
        <v>29033814.5</v>
      </c>
      <c r="M31" s="69">
        <f>L31/K31</f>
        <v>6.9399548089743366</v>
      </c>
      <c r="N31" s="77">
        <v>8136463</v>
      </c>
      <c r="O31" s="77">
        <v>81985035.819999993</v>
      </c>
      <c r="P31" s="69">
        <f>O31/N31</f>
        <v>10.076250063448946</v>
      </c>
    </row>
    <row r="32" spans="1:16" x14ac:dyDescent="0.25">
      <c r="A32" s="29" t="s">
        <v>28</v>
      </c>
      <c r="B32" t="s">
        <v>556</v>
      </c>
      <c r="C32" t="s">
        <v>612</v>
      </c>
      <c r="D32" s="79" t="s">
        <v>573</v>
      </c>
      <c r="E32" s="73">
        <f t="shared" si="0"/>
        <v>20956523.920000002</v>
      </c>
      <c r="F32" s="77">
        <f t="shared" si="0"/>
        <v>107073041.73999999</v>
      </c>
      <c r="G32" s="15">
        <v>38</v>
      </c>
      <c r="H32" s="73">
        <v>11745599</v>
      </c>
      <c r="I32" s="77">
        <v>75654797.629999995</v>
      </c>
      <c r="J32" s="69">
        <f t="shared" si="3"/>
        <v>6.4411187228510007</v>
      </c>
      <c r="K32" s="73">
        <v>5778640.9199999999</v>
      </c>
      <c r="L32" s="77">
        <v>12476587.310000001</v>
      </c>
      <c r="M32" s="69">
        <f>L32/K32</f>
        <v>2.1590867961389097</v>
      </c>
      <c r="N32" s="77">
        <v>3432284</v>
      </c>
      <c r="O32" s="77">
        <v>18941656.800000001</v>
      </c>
      <c r="P32" s="69">
        <f>O32/N32</f>
        <v>5.5186740957333367</v>
      </c>
    </row>
    <row r="33" spans="1:16" x14ac:dyDescent="0.25">
      <c r="A33" s="29" t="s">
        <v>613</v>
      </c>
      <c r="B33" t="s">
        <v>35</v>
      </c>
      <c r="C33" t="s">
        <v>614</v>
      </c>
      <c r="D33" s="79" t="s">
        <v>573</v>
      </c>
      <c r="E33" s="73">
        <f t="shared" si="0"/>
        <v>1517455.3399999999</v>
      </c>
      <c r="F33" s="77">
        <f t="shared" si="0"/>
        <v>9226895.1499999985</v>
      </c>
      <c r="G33" s="15">
        <v>17</v>
      </c>
      <c r="H33" s="73">
        <v>492322</v>
      </c>
      <c r="I33" s="77">
        <v>3881802.05</v>
      </c>
      <c r="J33" s="69">
        <f t="shared" si="3"/>
        <v>7.8846812655132208</v>
      </c>
      <c r="K33" s="73">
        <v>131619.34</v>
      </c>
      <c r="L33" s="77">
        <v>91554.5</v>
      </c>
      <c r="M33" s="69">
        <f>L33/K33</f>
        <v>0.69560066172646062</v>
      </c>
      <c r="N33" s="77">
        <v>893514</v>
      </c>
      <c r="O33" s="77">
        <v>5253538.5999999996</v>
      </c>
      <c r="P33" s="69">
        <f>O33/N33</f>
        <v>5.8796377001367626</v>
      </c>
    </row>
    <row r="34" spans="1:16" ht="15.75" thickBot="1" x14ac:dyDescent="0.3">
      <c r="A34" s="28"/>
      <c r="B34" s="22"/>
      <c r="C34" s="22"/>
      <c r="D34" s="83"/>
      <c r="E34" s="28"/>
      <c r="F34" s="22"/>
      <c r="G34" s="23"/>
      <c r="H34" s="28"/>
      <c r="I34" s="22"/>
      <c r="J34" s="23"/>
      <c r="K34" s="28"/>
      <c r="L34" s="22"/>
      <c r="M34" s="23"/>
      <c r="N34" s="22"/>
      <c r="O34" s="22"/>
      <c r="P34" s="23"/>
    </row>
    <row r="35" spans="1:16" ht="15.75" thickBot="1" x14ac:dyDescent="0.3">
      <c r="A35" s="37" t="s">
        <v>284</v>
      </c>
      <c r="B35" s="26"/>
      <c r="C35" s="26"/>
      <c r="D35" s="88"/>
      <c r="E35" s="40">
        <f>SUM(E3:E34)</f>
        <v>667315238.56000006</v>
      </c>
      <c r="F35" s="30">
        <f t="shared" ref="F35:O35" si="4">SUM(F3:F34)</f>
        <v>2642243575.02</v>
      </c>
      <c r="G35" s="41"/>
      <c r="H35" s="40">
        <f t="shared" si="4"/>
        <v>172891015.31999999</v>
      </c>
      <c r="I35" s="30">
        <f t="shared" si="4"/>
        <v>1152656658.4299998</v>
      </c>
      <c r="J35" s="89">
        <f>SUM(I35/H35)</f>
        <v>6.6669552278154782</v>
      </c>
      <c r="K35" s="40">
        <f t="shared" si="4"/>
        <v>401210900.86000001</v>
      </c>
      <c r="L35" s="30">
        <f t="shared" si="4"/>
        <v>932714054.13999975</v>
      </c>
      <c r="M35" s="89">
        <f>SUM(L35/K35)</f>
        <v>2.3247475383662728</v>
      </c>
      <c r="N35" s="30">
        <f t="shared" si="4"/>
        <v>93213322.379999995</v>
      </c>
      <c r="O35" s="30">
        <f t="shared" si="4"/>
        <v>556872862.44999993</v>
      </c>
      <c r="P35" s="89">
        <f>SUM(O35/N35)</f>
        <v>5.974176740314145</v>
      </c>
    </row>
  </sheetData>
  <mergeCells count="1">
    <mergeCell ref="A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2"/>
  <sheetViews>
    <sheetView workbookViewId="0">
      <selection activeCell="A3" sqref="A3:L60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9" bestFit="1" customWidth="1"/>
    <col min="4" max="4" width="10.140625" bestFit="1" customWidth="1"/>
    <col min="5" max="5" width="11.140625" bestFit="1" customWidth="1"/>
    <col min="6" max="6" width="11.140625" customWidth="1"/>
    <col min="7" max="8" width="11.140625" bestFit="1" customWidth="1"/>
    <col min="9" max="9" width="11.140625" customWidth="1"/>
    <col min="12" max="12" width="12.7109375" bestFit="1" customWidth="1"/>
  </cols>
  <sheetData>
    <row r="1" spans="1:12" ht="15.75" thickBot="1" x14ac:dyDescent="0.3">
      <c r="A1" s="103" t="s">
        <v>425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x14ac:dyDescent="0.25">
      <c r="A2" s="3"/>
      <c r="B2" s="4"/>
      <c r="C2" s="5"/>
      <c r="D2" s="11" t="s">
        <v>277</v>
      </c>
      <c r="E2" s="12" t="s">
        <v>278</v>
      </c>
      <c r="F2" s="13" t="s">
        <v>536</v>
      </c>
      <c r="G2" s="11" t="s">
        <v>279</v>
      </c>
      <c r="H2" s="12" t="s">
        <v>280</v>
      </c>
      <c r="I2" s="13" t="s">
        <v>537</v>
      </c>
      <c r="J2" s="12" t="s">
        <v>282</v>
      </c>
      <c r="K2" s="12" t="s">
        <v>283</v>
      </c>
      <c r="L2" s="13" t="s">
        <v>542</v>
      </c>
    </row>
    <row r="3" spans="1:12" x14ac:dyDescent="0.25">
      <c r="A3" s="6" t="s">
        <v>150</v>
      </c>
      <c r="B3" s="1" t="s">
        <v>151</v>
      </c>
      <c r="C3" s="7" t="s">
        <v>152</v>
      </c>
      <c r="D3" s="14">
        <v>38192</v>
      </c>
      <c r="E3" s="2">
        <v>2012932</v>
      </c>
      <c r="F3" s="38"/>
      <c r="G3" s="14">
        <v>224488</v>
      </c>
      <c r="H3" s="2">
        <v>14083137</v>
      </c>
      <c r="I3" s="38"/>
      <c r="J3" s="16">
        <f t="shared" ref="J3:K6" si="0">SUM(G3/D3)</f>
        <v>5.8778801843317972</v>
      </c>
      <c r="K3" s="16">
        <f t="shared" si="0"/>
        <v>6.9963302287409608</v>
      </c>
      <c r="L3" s="17"/>
    </row>
    <row r="4" spans="1:12" x14ac:dyDescent="0.25">
      <c r="A4" s="6" t="s">
        <v>432</v>
      </c>
      <c r="B4" s="1" t="s">
        <v>433</v>
      </c>
      <c r="C4" s="7" t="s">
        <v>434</v>
      </c>
      <c r="D4" s="14">
        <v>18867</v>
      </c>
      <c r="E4" s="2">
        <v>711238</v>
      </c>
      <c r="F4" s="38">
        <v>16648</v>
      </c>
      <c r="G4" s="14">
        <v>32607</v>
      </c>
      <c r="H4" s="2">
        <v>3818223</v>
      </c>
      <c r="I4" s="38">
        <v>12684</v>
      </c>
      <c r="J4" s="16">
        <f t="shared" si="0"/>
        <v>1.7282556845285419</v>
      </c>
      <c r="K4" s="16">
        <f t="shared" si="0"/>
        <v>5.3684181666333917</v>
      </c>
      <c r="L4" s="17">
        <f>SUM(I4/F4)</f>
        <v>0.76189332051898129</v>
      </c>
    </row>
    <row r="5" spans="1:12" x14ac:dyDescent="0.25">
      <c r="A5" s="6" t="s">
        <v>432</v>
      </c>
      <c r="B5" s="1" t="s">
        <v>433</v>
      </c>
      <c r="C5" s="7" t="s">
        <v>434</v>
      </c>
      <c r="D5" s="14">
        <v>44484</v>
      </c>
      <c r="E5" s="2">
        <v>1597549</v>
      </c>
      <c r="F5" s="38"/>
      <c r="G5" s="14">
        <v>42626</v>
      </c>
      <c r="H5" s="2">
        <v>8308393</v>
      </c>
      <c r="I5" s="38"/>
      <c r="J5" s="16">
        <f t="shared" si="0"/>
        <v>0.95823217336570454</v>
      </c>
      <c r="K5" s="16">
        <f t="shared" si="0"/>
        <v>5.200712466409481</v>
      </c>
      <c r="L5" s="17"/>
    </row>
    <row r="6" spans="1:12" x14ac:dyDescent="0.25">
      <c r="A6" s="6" t="s">
        <v>432</v>
      </c>
      <c r="B6" s="1" t="s">
        <v>433</v>
      </c>
      <c r="C6" s="7" t="s">
        <v>434</v>
      </c>
      <c r="D6" s="14">
        <v>79599</v>
      </c>
      <c r="E6" s="2">
        <v>804491</v>
      </c>
      <c r="F6" s="38"/>
      <c r="G6" s="14">
        <v>238797</v>
      </c>
      <c r="H6" s="2">
        <v>4171296</v>
      </c>
      <c r="I6" s="38"/>
      <c r="J6" s="16">
        <f t="shared" si="0"/>
        <v>3</v>
      </c>
      <c r="K6" s="16">
        <f t="shared" si="0"/>
        <v>5.1850126353184809</v>
      </c>
      <c r="L6" s="17"/>
    </row>
    <row r="7" spans="1:12" x14ac:dyDescent="0.25">
      <c r="A7" s="6" t="s">
        <v>432</v>
      </c>
      <c r="B7" s="1" t="s">
        <v>433</v>
      </c>
      <c r="C7" s="7" t="s">
        <v>434</v>
      </c>
      <c r="D7" s="14"/>
      <c r="E7" s="2">
        <v>1385785</v>
      </c>
      <c r="F7" s="38"/>
      <c r="G7" s="14"/>
      <c r="H7" s="2">
        <v>8054822</v>
      </c>
      <c r="I7" s="38"/>
      <c r="J7" s="16"/>
      <c r="K7" s="16">
        <f t="shared" ref="K7:K20" si="1">SUM(H7/E7)</f>
        <v>5.8124615290250654</v>
      </c>
      <c r="L7" s="17"/>
    </row>
    <row r="8" spans="1:12" x14ac:dyDescent="0.25">
      <c r="A8" s="6" t="s">
        <v>432</v>
      </c>
      <c r="B8" s="1" t="s">
        <v>433</v>
      </c>
      <c r="C8" s="7" t="s">
        <v>434</v>
      </c>
      <c r="D8" s="14">
        <v>5893</v>
      </c>
      <c r="E8" s="2">
        <v>489774</v>
      </c>
      <c r="F8" s="38"/>
      <c r="G8" s="14">
        <v>5893</v>
      </c>
      <c r="H8" s="2">
        <v>2820527</v>
      </c>
      <c r="I8" s="38"/>
      <c r="J8" s="16">
        <f>SUM(G8/D8)</f>
        <v>1</v>
      </c>
      <c r="K8" s="16">
        <f t="shared" si="1"/>
        <v>5.7588336661398927</v>
      </c>
      <c r="L8" s="17"/>
    </row>
    <row r="9" spans="1:12" x14ac:dyDescent="0.25">
      <c r="A9" s="6" t="s">
        <v>432</v>
      </c>
      <c r="B9" s="1" t="s">
        <v>433</v>
      </c>
      <c r="C9" s="7" t="s">
        <v>434</v>
      </c>
      <c r="D9" s="14"/>
      <c r="E9" s="2">
        <v>915759</v>
      </c>
      <c r="F9" s="38"/>
      <c r="G9" s="14"/>
      <c r="H9" s="2">
        <v>5209934</v>
      </c>
      <c r="I9" s="38"/>
      <c r="J9" s="16"/>
      <c r="K9" s="16">
        <f t="shared" si="1"/>
        <v>5.6891977037626713</v>
      </c>
      <c r="L9" s="17"/>
    </row>
    <row r="10" spans="1:12" x14ac:dyDescent="0.25">
      <c r="A10" s="6" t="s">
        <v>116</v>
      </c>
      <c r="B10" s="1" t="s">
        <v>117</v>
      </c>
      <c r="C10" s="7" t="s">
        <v>118</v>
      </c>
      <c r="D10" s="14">
        <v>1580289</v>
      </c>
      <c r="E10" s="2">
        <v>4427571</v>
      </c>
      <c r="F10" s="38">
        <v>3233416</v>
      </c>
      <c r="G10" s="14">
        <v>7083538</v>
      </c>
      <c r="H10" s="2">
        <v>24224631</v>
      </c>
      <c r="I10" s="38">
        <v>4144102</v>
      </c>
      <c r="J10" s="16">
        <f t="shared" ref="J10:J20" si="2">SUM(G10/D10)</f>
        <v>4.482432010853711</v>
      </c>
      <c r="K10" s="16">
        <f t="shared" si="1"/>
        <v>5.4713139552138186</v>
      </c>
      <c r="L10" s="17">
        <f>SUM(I10/F10)</f>
        <v>1.2816482630134818</v>
      </c>
    </row>
    <row r="11" spans="1:12" x14ac:dyDescent="0.25">
      <c r="A11" s="6" t="s">
        <v>18</v>
      </c>
      <c r="B11" s="1" t="s">
        <v>19</v>
      </c>
      <c r="C11" s="7" t="s">
        <v>20</v>
      </c>
      <c r="D11" s="14">
        <v>42033</v>
      </c>
      <c r="E11" s="2">
        <v>972242</v>
      </c>
      <c r="F11" s="38">
        <v>7228</v>
      </c>
      <c r="G11" s="14">
        <v>70329</v>
      </c>
      <c r="H11" s="2">
        <v>3819992</v>
      </c>
      <c r="I11" s="38">
        <v>7228</v>
      </c>
      <c r="J11" s="16">
        <f t="shared" si="2"/>
        <v>1.6731853543644279</v>
      </c>
      <c r="K11" s="16">
        <f t="shared" si="1"/>
        <v>3.9290547003729523</v>
      </c>
      <c r="L11" s="17">
        <f>SUM(I11/F11)</f>
        <v>1</v>
      </c>
    </row>
    <row r="12" spans="1:12" x14ac:dyDescent="0.25">
      <c r="A12" s="6" t="s">
        <v>268</v>
      </c>
      <c r="B12" s="1" t="s">
        <v>269</v>
      </c>
      <c r="C12" s="7" t="s">
        <v>270</v>
      </c>
      <c r="D12" s="14">
        <v>201613</v>
      </c>
      <c r="E12" s="2">
        <v>413921</v>
      </c>
      <c r="F12" s="38">
        <v>1376</v>
      </c>
      <c r="G12" s="14">
        <v>500190</v>
      </c>
      <c r="H12" s="2">
        <v>1354237</v>
      </c>
      <c r="I12" s="38">
        <v>1952</v>
      </c>
      <c r="J12" s="16">
        <f t="shared" si="2"/>
        <v>2.4809412091482197</v>
      </c>
      <c r="K12" s="16">
        <f t="shared" si="1"/>
        <v>3.2717281800150269</v>
      </c>
      <c r="L12" s="17">
        <f>SUM(I12/F12)</f>
        <v>1.4186046511627908</v>
      </c>
    </row>
    <row r="13" spans="1:12" x14ac:dyDescent="0.25">
      <c r="A13" s="6" t="s">
        <v>59</v>
      </c>
      <c r="B13" s="1" t="s">
        <v>60</v>
      </c>
      <c r="C13" s="7" t="s">
        <v>61</v>
      </c>
      <c r="D13" s="14">
        <v>1646</v>
      </c>
      <c r="E13" s="2">
        <v>310833</v>
      </c>
      <c r="F13" s="38"/>
      <c r="G13" s="14">
        <v>1646</v>
      </c>
      <c r="H13" s="2">
        <v>1306134</v>
      </c>
      <c r="I13" s="38"/>
      <c r="J13" s="16">
        <f t="shared" si="2"/>
        <v>1</v>
      </c>
      <c r="K13" s="16">
        <f t="shared" si="1"/>
        <v>4.2020441844977849</v>
      </c>
      <c r="L13" s="17"/>
    </row>
    <row r="14" spans="1:12" x14ac:dyDescent="0.25">
      <c r="A14" s="6" t="s">
        <v>30</v>
      </c>
      <c r="B14" s="1" t="s">
        <v>31</v>
      </c>
      <c r="C14" s="7" t="s">
        <v>122</v>
      </c>
      <c r="D14" s="14">
        <v>1991348</v>
      </c>
      <c r="E14" s="2">
        <v>8703309</v>
      </c>
      <c r="F14" s="38">
        <v>27417293</v>
      </c>
      <c r="G14" s="14">
        <v>11537089</v>
      </c>
      <c r="H14" s="2">
        <v>58204417</v>
      </c>
      <c r="I14" s="38">
        <v>39665668</v>
      </c>
      <c r="J14" s="16">
        <f t="shared" si="2"/>
        <v>5.7936076466795354</v>
      </c>
      <c r="K14" s="16">
        <f t="shared" si="1"/>
        <v>6.6876192721641852</v>
      </c>
      <c r="L14" s="17">
        <f t="shared" ref="L14:L19" si="3">SUM(I14/F14)</f>
        <v>1.4467390343751296</v>
      </c>
    </row>
    <row r="15" spans="1:12" x14ac:dyDescent="0.25">
      <c r="A15" s="6" t="s">
        <v>219</v>
      </c>
      <c r="B15" s="1" t="s">
        <v>220</v>
      </c>
      <c r="C15" s="7" t="s">
        <v>221</v>
      </c>
      <c r="D15" s="14">
        <v>4571</v>
      </c>
      <c r="E15" s="2">
        <v>1118269</v>
      </c>
      <c r="F15" s="38">
        <v>26789</v>
      </c>
      <c r="G15" s="14">
        <v>4571</v>
      </c>
      <c r="H15" s="2">
        <v>5513074</v>
      </c>
      <c r="I15" s="38">
        <v>26789</v>
      </c>
      <c r="J15" s="16">
        <f t="shared" si="2"/>
        <v>1</v>
      </c>
      <c r="K15" s="16">
        <f t="shared" si="1"/>
        <v>4.9300070018931041</v>
      </c>
      <c r="L15" s="17">
        <f t="shared" si="3"/>
        <v>1</v>
      </c>
    </row>
    <row r="16" spans="1:12" x14ac:dyDescent="0.25">
      <c r="A16" s="6" t="s">
        <v>35</v>
      </c>
      <c r="B16" s="1" t="s">
        <v>36</v>
      </c>
      <c r="C16" s="7" t="s">
        <v>37</v>
      </c>
      <c r="D16" s="14">
        <v>4262</v>
      </c>
      <c r="E16" s="2">
        <v>623163</v>
      </c>
      <c r="F16" s="38">
        <v>50026</v>
      </c>
      <c r="G16" s="14">
        <v>4262</v>
      </c>
      <c r="H16" s="2">
        <v>2586945</v>
      </c>
      <c r="I16" s="38">
        <v>135488</v>
      </c>
      <c r="J16" s="16">
        <f t="shared" si="2"/>
        <v>1</v>
      </c>
      <c r="K16" s="16">
        <f t="shared" si="1"/>
        <v>4.1513135407589985</v>
      </c>
      <c r="L16" s="17">
        <f t="shared" si="3"/>
        <v>2.7083516571382882</v>
      </c>
    </row>
    <row r="17" spans="1:12" x14ac:dyDescent="0.25">
      <c r="A17" s="6" t="s">
        <v>56</v>
      </c>
      <c r="B17" s="1" t="s">
        <v>57</v>
      </c>
      <c r="C17" s="7" t="s">
        <v>58</v>
      </c>
      <c r="D17" s="14">
        <v>6868362</v>
      </c>
      <c r="E17" s="2">
        <v>13786937</v>
      </c>
      <c r="F17" s="38">
        <v>47255535</v>
      </c>
      <c r="G17" s="14">
        <v>32342174</v>
      </c>
      <c r="H17" s="2">
        <v>75348158</v>
      </c>
      <c r="I17" s="38">
        <v>65599049</v>
      </c>
      <c r="J17" s="16">
        <f t="shared" si="2"/>
        <v>4.7088627535939427</v>
      </c>
      <c r="K17" s="16">
        <f t="shared" si="1"/>
        <v>5.4651847614883566</v>
      </c>
      <c r="L17" s="17">
        <f t="shared" si="3"/>
        <v>1.3881770463502319</v>
      </c>
    </row>
    <row r="18" spans="1:12" x14ac:dyDescent="0.25">
      <c r="A18" s="6" t="s">
        <v>113</v>
      </c>
      <c r="B18" s="1" t="s">
        <v>114</v>
      </c>
      <c r="C18" s="7" t="s">
        <v>115</v>
      </c>
      <c r="D18" s="14">
        <v>24996</v>
      </c>
      <c r="E18" s="2">
        <v>1919584</v>
      </c>
      <c r="F18" s="38">
        <v>17620</v>
      </c>
      <c r="G18" s="14">
        <v>54497</v>
      </c>
      <c r="H18" s="2">
        <v>7735566</v>
      </c>
      <c r="I18" s="38">
        <v>17569</v>
      </c>
      <c r="J18" s="16">
        <f t="shared" si="2"/>
        <v>2.1802288366138582</v>
      </c>
      <c r="K18" s="16">
        <f t="shared" si="1"/>
        <v>4.0298137513127843</v>
      </c>
      <c r="L18" s="17">
        <f t="shared" si="3"/>
        <v>0.99710556186152099</v>
      </c>
    </row>
    <row r="19" spans="1:12" x14ac:dyDescent="0.25">
      <c r="A19" s="6" t="s">
        <v>83</v>
      </c>
      <c r="B19" s="1" t="s">
        <v>84</v>
      </c>
      <c r="C19" s="7" t="s">
        <v>85</v>
      </c>
      <c r="D19" s="14">
        <v>6719860</v>
      </c>
      <c r="E19" s="2">
        <v>16336612</v>
      </c>
      <c r="F19" s="38">
        <v>34569460</v>
      </c>
      <c r="G19" s="14">
        <v>32783531</v>
      </c>
      <c r="H19" s="2">
        <v>91734383</v>
      </c>
      <c r="I19" s="38">
        <v>46664597</v>
      </c>
      <c r="J19" s="16">
        <f t="shared" si="2"/>
        <v>4.8786032744729804</v>
      </c>
      <c r="K19" s="16">
        <f t="shared" si="1"/>
        <v>5.6152636176950272</v>
      </c>
      <c r="L19" s="17">
        <f t="shared" si="3"/>
        <v>1.3498792575874774</v>
      </c>
    </row>
    <row r="20" spans="1:12" x14ac:dyDescent="0.25">
      <c r="A20" s="6" t="s">
        <v>447</v>
      </c>
      <c r="B20" s="1" t="s">
        <v>448</v>
      </c>
      <c r="C20" s="7" t="s">
        <v>449</v>
      </c>
      <c r="D20" s="14">
        <v>27128</v>
      </c>
      <c r="E20" s="2">
        <v>251550</v>
      </c>
      <c r="F20" s="38"/>
      <c r="G20" s="14">
        <v>27128</v>
      </c>
      <c r="H20" s="2">
        <v>1317130</v>
      </c>
      <c r="I20" s="38"/>
      <c r="J20" s="16">
        <f t="shared" si="2"/>
        <v>1</v>
      </c>
      <c r="K20" s="16">
        <f t="shared" si="1"/>
        <v>5.2360564500099382</v>
      </c>
      <c r="L20" s="17"/>
    </row>
    <row r="21" spans="1:12" x14ac:dyDescent="0.25">
      <c r="A21" s="6" t="s">
        <v>77</v>
      </c>
      <c r="B21" s="1" t="s">
        <v>78</v>
      </c>
      <c r="C21" s="7" t="s">
        <v>79</v>
      </c>
      <c r="D21" s="14"/>
      <c r="E21" s="2"/>
      <c r="F21" s="38">
        <v>7111</v>
      </c>
      <c r="G21" s="14"/>
      <c r="H21" s="2"/>
      <c r="I21" s="38">
        <v>1778</v>
      </c>
      <c r="J21" s="16"/>
      <c r="K21" s="16"/>
      <c r="L21" s="17">
        <f>SUM(I21/F21)</f>
        <v>0.25003515679932498</v>
      </c>
    </row>
    <row r="22" spans="1:12" x14ac:dyDescent="0.25">
      <c r="A22" s="6" t="s">
        <v>450</v>
      </c>
      <c r="B22" s="1" t="s">
        <v>78</v>
      </c>
      <c r="C22" s="7" t="s">
        <v>451</v>
      </c>
      <c r="D22" s="14">
        <v>190761</v>
      </c>
      <c r="E22" s="2">
        <v>2806278</v>
      </c>
      <c r="F22" s="38">
        <v>16111</v>
      </c>
      <c r="G22" s="14">
        <v>645299</v>
      </c>
      <c r="H22" s="2">
        <v>12177987</v>
      </c>
      <c r="I22" s="38">
        <v>7383</v>
      </c>
      <c r="J22" s="16">
        <f t="shared" ref="J22:J37" si="4">SUM(G22/D22)</f>
        <v>3.3827616756045522</v>
      </c>
      <c r="K22" s="16">
        <f t="shared" ref="K22:K37" si="5">SUM(H22/E22)</f>
        <v>4.3395511777521687</v>
      </c>
      <c r="L22" s="17">
        <f>SUM(I22/F22)</f>
        <v>0.45825833281608841</v>
      </c>
    </row>
    <row r="23" spans="1:12" x14ac:dyDescent="0.25">
      <c r="A23" s="6" t="s">
        <v>247</v>
      </c>
      <c r="B23" s="1" t="s">
        <v>248</v>
      </c>
      <c r="C23" s="7" t="s">
        <v>249</v>
      </c>
      <c r="D23" s="14">
        <v>656</v>
      </c>
      <c r="E23" s="2">
        <v>74819</v>
      </c>
      <c r="F23" s="38">
        <v>276</v>
      </c>
      <c r="G23" s="14">
        <v>656</v>
      </c>
      <c r="H23" s="2">
        <v>296999</v>
      </c>
      <c r="I23" s="38">
        <v>276</v>
      </c>
      <c r="J23" s="16">
        <f t="shared" si="4"/>
        <v>1</v>
      </c>
      <c r="K23" s="16">
        <f t="shared" si="5"/>
        <v>3.9695665539501999</v>
      </c>
      <c r="L23" s="17">
        <f>SUM(I23/F23)</f>
        <v>1</v>
      </c>
    </row>
    <row r="24" spans="1:12" x14ac:dyDescent="0.25">
      <c r="A24" s="6" t="s">
        <v>144</v>
      </c>
      <c r="B24" s="1" t="s">
        <v>145</v>
      </c>
      <c r="C24" s="7" t="s">
        <v>146</v>
      </c>
      <c r="D24" s="14">
        <v>2042</v>
      </c>
      <c r="E24" s="2">
        <v>6028</v>
      </c>
      <c r="F24" s="38"/>
      <c r="G24" s="14">
        <v>4594</v>
      </c>
      <c r="H24" s="2">
        <v>15070</v>
      </c>
      <c r="I24" s="38"/>
      <c r="J24" s="16">
        <f t="shared" si="4"/>
        <v>2.2497551420176296</v>
      </c>
      <c r="K24" s="16">
        <f t="shared" si="5"/>
        <v>2.5</v>
      </c>
      <c r="L24" s="17"/>
    </row>
    <row r="25" spans="1:12" x14ac:dyDescent="0.25">
      <c r="A25" s="6" t="s">
        <v>258</v>
      </c>
      <c r="B25" s="1" t="s">
        <v>259</v>
      </c>
      <c r="C25" s="7" t="s">
        <v>260</v>
      </c>
      <c r="D25" s="14">
        <v>4482</v>
      </c>
      <c r="E25" s="2">
        <v>395057</v>
      </c>
      <c r="F25" s="38">
        <v>2102</v>
      </c>
      <c r="G25" s="14">
        <v>4482</v>
      </c>
      <c r="H25" s="2">
        <v>1983033</v>
      </c>
      <c r="I25" s="38">
        <v>2102</v>
      </c>
      <c r="J25" s="16">
        <f t="shared" si="4"/>
        <v>1</v>
      </c>
      <c r="K25" s="16">
        <f t="shared" si="5"/>
        <v>5.0196123597354303</v>
      </c>
      <c r="L25" s="17">
        <f t="shared" ref="L25:L33" si="6">SUM(I25/F25)</f>
        <v>1</v>
      </c>
    </row>
    <row r="26" spans="1:12" x14ac:dyDescent="0.25">
      <c r="A26" s="6" t="s">
        <v>110</v>
      </c>
      <c r="B26" s="1" t="s">
        <v>111</v>
      </c>
      <c r="C26" s="7" t="s">
        <v>112</v>
      </c>
      <c r="D26" s="14">
        <v>28719</v>
      </c>
      <c r="E26" s="2">
        <v>2084998</v>
      </c>
      <c r="F26" s="38">
        <v>17818</v>
      </c>
      <c r="G26" s="14">
        <v>58218</v>
      </c>
      <c r="H26" s="2">
        <v>8371978</v>
      </c>
      <c r="I26" s="38">
        <v>17767</v>
      </c>
      <c r="J26" s="16">
        <f t="shared" si="4"/>
        <v>2.0271597200459626</v>
      </c>
      <c r="K26" s="16">
        <f t="shared" si="5"/>
        <v>4.0153410219098529</v>
      </c>
      <c r="L26" s="17">
        <f t="shared" si="6"/>
        <v>0.99713772589516214</v>
      </c>
    </row>
    <row r="27" spans="1:12" x14ac:dyDescent="0.25">
      <c r="A27" s="6" t="s">
        <v>33</v>
      </c>
      <c r="B27" s="1" t="s">
        <v>34</v>
      </c>
      <c r="C27" s="7" t="s">
        <v>32</v>
      </c>
      <c r="D27" s="14">
        <v>1521287</v>
      </c>
      <c r="E27" s="2">
        <v>558</v>
      </c>
      <c r="F27" s="38">
        <v>46923</v>
      </c>
      <c r="G27" s="14">
        <v>6581637</v>
      </c>
      <c r="H27" s="2">
        <v>279</v>
      </c>
      <c r="I27" s="38">
        <v>23462</v>
      </c>
      <c r="J27" s="16">
        <f t="shared" si="4"/>
        <v>4.3263611665648884</v>
      </c>
      <c r="K27" s="16">
        <f t="shared" si="5"/>
        <v>0.5</v>
      </c>
      <c r="L27" s="17">
        <f t="shared" si="6"/>
        <v>0.50001065575517334</v>
      </c>
    </row>
    <row r="28" spans="1:12" x14ac:dyDescent="0.25">
      <c r="A28" s="6" t="s">
        <v>27</v>
      </c>
      <c r="B28" s="1" t="s">
        <v>28</v>
      </c>
      <c r="C28" s="7" t="s">
        <v>29</v>
      </c>
      <c r="D28" s="14">
        <v>5118715</v>
      </c>
      <c r="E28" s="2">
        <v>13091941</v>
      </c>
      <c r="F28" s="38">
        <v>29206542</v>
      </c>
      <c r="G28" s="14">
        <v>23797093</v>
      </c>
      <c r="H28" s="2">
        <v>68934382</v>
      </c>
      <c r="I28" s="38">
        <v>38306506</v>
      </c>
      <c r="J28" s="16">
        <f t="shared" si="4"/>
        <v>4.6490365257686745</v>
      </c>
      <c r="K28" s="16">
        <f t="shared" si="5"/>
        <v>5.2654057942974228</v>
      </c>
      <c r="L28" s="17">
        <f t="shared" si="6"/>
        <v>1.3115727976286957</v>
      </c>
    </row>
    <row r="29" spans="1:12" x14ac:dyDescent="0.25">
      <c r="A29" s="6" t="s">
        <v>65</v>
      </c>
      <c r="B29" s="1" t="s">
        <v>439</v>
      </c>
      <c r="C29" s="7" t="s">
        <v>67</v>
      </c>
      <c r="D29" s="14">
        <v>523286</v>
      </c>
      <c r="E29" s="2">
        <v>1168659</v>
      </c>
      <c r="F29" s="38">
        <v>11898</v>
      </c>
      <c r="G29" s="14">
        <v>1152938</v>
      </c>
      <c r="H29" s="2">
        <v>4207006</v>
      </c>
      <c r="I29" s="38">
        <v>13740</v>
      </c>
      <c r="J29" s="16">
        <f t="shared" si="4"/>
        <v>2.2032655182825454</v>
      </c>
      <c r="K29" s="16">
        <f t="shared" si="5"/>
        <v>3.5998576145821835</v>
      </c>
      <c r="L29" s="17">
        <f t="shared" si="6"/>
        <v>1.1548159354513363</v>
      </c>
    </row>
    <row r="30" spans="1:12" x14ac:dyDescent="0.25">
      <c r="A30" s="6" t="s">
        <v>104</v>
      </c>
      <c r="B30" s="1" t="s">
        <v>105</v>
      </c>
      <c r="C30" s="7" t="s">
        <v>106</v>
      </c>
      <c r="D30" s="14">
        <v>59829</v>
      </c>
      <c r="E30" s="2">
        <v>3201368</v>
      </c>
      <c r="F30" s="38">
        <v>23626</v>
      </c>
      <c r="G30" s="14">
        <v>128068</v>
      </c>
      <c r="H30" s="2">
        <v>12462062</v>
      </c>
      <c r="I30" s="38">
        <v>19943</v>
      </c>
      <c r="J30" s="16">
        <f t="shared" si="4"/>
        <v>2.1405672834244265</v>
      </c>
      <c r="K30" s="16">
        <f t="shared" si="5"/>
        <v>3.8927302328254672</v>
      </c>
      <c r="L30" s="17">
        <f t="shared" si="6"/>
        <v>0.84411241852196728</v>
      </c>
    </row>
    <row r="31" spans="1:12" x14ac:dyDescent="0.25">
      <c r="A31" s="6" t="s">
        <v>123</v>
      </c>
      <c r="B31" s="1" t="s">
        <v>124</v>
      </c>
      <c r="C31" s="7" t="s">
        <v>125</v>
      </c>
      <c r="D31" s="14">
        <v>1366216</v>
      </c>
      <c r="E31" s="2">
        <v>3481483</v>
      </c>
      <c r="F31" s="38">
        <v>7630647</v>
      </c>
      <c r="G31" s="14">
        <v>6147973</v>
      </c>
      <c r="H31" s="2">
        <v>23213801</v>
      </c>
      <c r="I31" s="38">
        <v>21347211</v>
      </c>
      <c r="J31" s="16">
        <f t="shared" si="4"/>
        <v>4.5000007319486812</v>
      </c>
      <c r="K31" s="16">
        <f t="shared" si="5"/>
        <v>6.667790995963502</v>
      </c>
      <c r="L31" s="17">
        <f t="shared" si="6"/>
        <v>2.7975623823248541</v>
      </c>
    </row>
    <row r="32" spans="1:12" x14ac:dyDescent="0.25">
      <c r="A32" s="6" t="s">
        <v>44</v>
      </c>
      <c r="B32" s="1" t="s">
        <v>45</v>
      </c>
      <c r="C32" s="7" t="s">
        <v>46</v>
      </c>
      <c r="D32" s="14">
        <v>8922</v>
      </c>
      <c r="E32" s="2">
        <v>954214</v>
      </c>
      <c r="F32" s="38">
        <v>12481</v>
      </c>
      <c r="G32" s="14">
        <v>16523</v>
      </c>
      <c r="H32" s="2">
        <v>2944206</v>
      </c>
      <c r="I32" s="38">
        <v>13230</v>
      </c>
      <c r="J32" s="16">
        <f t="shared" si="4"/>
        <v>1.8519390271239633</v>
      </c>
      <c r="K32" s="16">
        <f t="shared" si="5"/>
        <v>3.0854776811071729</v>
      </c>
      <c r="L32" s="17">
        <f t="shared" si="6"/>
        <v>1.0600112170499159</v>
      </c>
    </row>
    <row r="33" spans="1:12" x14ac:dyDescent="0.25">
      <c r="A33" s="6" t="s">
        <v>119</v>
      </c>
      <c r="B33" s="1" t="s">
        <v>120</v>
      </c>
      <c r="C33" s="7" t="s">
        <v>121</v>
      </c>
      <c r="D33" s="14">
        <v>5645633</v>
      </c>
      <c r="E33" s="2">
        <v>10203198</v>
      </c>
      <c r="F33" s="38">
        <v>13433710</v>
      </c>
      <c r="G33" s="14">
        <v>51949882</v>
      </c>
      <c r="H33" s="2">
        <v>98100129</v>
      </c>
      <c r="I33" s="38">
        <v>49331882</v>
      </c>
      <c r="J33" s="16">
        <f t="shared" si="4"/>
        <v>9.2017816248417148</v>
      </c>
      <c r="K33" s="16">
        <f t="shared" si="5"/>
        <v>9.6146452318184945</v>
      </c>
      <c r="L33" s="17">
        <f t="shared" si="6"/>
        <v>3.6722455673079142</v>
      </c>
    </row>
    <row r="34" spans="1:12" x14ac:dyDescent="0.25">
      <c r="A34" s="6" t="s">
        <v>429</v>
      </c>
      <c r="B34" s="1" t="s">
        <v>430</v>
      </c>
      <c r="C34" s="7" t="s">
        <v>431</v>
      </c>
      <c r="D34" s="14">
        <v>27128</v>
      </c>
      <c r="E34" s="2">
        <v>251550</v>
      </c>
      <c r="F34" s="38"/>
      <c r="G34" s="14">
        <v>27128</v>
      </c>
      <c r="H34" s="2">
        <v>1317130</v>
      </c>
      <c r="I34" s="38"/>
      <c r="J34" s="16">
        <f t="shared" si="4"/>
        <v>1</v>
      </c>
      <c r="K34" s="16">
        <f t="shared" si="5"/>
        <v>5.2360564500099382</v>
      </c>
      <c r="L34" s="17"/>
    </row>
    <row r="35" spans="1:12" x14ac:dyDescent="0.25">
      <c r="A35" s="6" t="s">
        <v>53</v>
      </c>
      <c r="B35" s="1" t="s">
        <v>54</v>
      </c>
      <c r="C35" s="7" t="s">
        <v>55</v>
      </c>
      <c r="D35" s="14">
        <v>523286</v>
      </c>
      <c r="E35" s="2">
        <v>1168660</v>
      </c>
      <c r="F35" s="38">
        <v>11898</v>
      </c>
      <c r="G35" s="14">
        <v>1152938</v>
      </c>
      <c r="H35" s="2">
        <v>4207009</v>
      </c>
      <c r="I35" s="38">
        <v>13740</v>
      </c>
      <c r="J35" s="16">
        <f t="shared" si="4"/>
        <v>2.2032655182825454</v>
      </c>
      <c r="K35" s="16">
        <f t="shared" si="5"/>
        <v>3.599857101295501</v>
      </c>
      <c r="L35" s="17">
        <f>SUM(I35/F35)</f>
        <v>1.1548159354513363</v>
      </c>
    </row>
    <row r="36" spans="1:12" x14ac:dyDescent="0.25">
      <c r="A36" s="6" t="s">
        <v>89</v>
      </c>
      <c r="B36" s="1" t="s">
        <v>90</v>
      </c>
      <c r="C36" s="7" t="s">
        <v>91</v>
      </c>
      <c r="D36" s="14">
        <v>27222</v>
      </c>
      <c r="E36" s="2">
        <v>2056956</v>
      </c>
      <c r="F36" s="38">
        <v>18072</v>
      </c>
      <c r="G36" s="14">
        <v>42232</v>
      </c>
      <c r="H36" s="2">
        <v>7446633</v>
      </c>
      <c r="I36" s="38">
        <v>26869</v>
      </c>
      <c r="J36" s="16">
        <f t="shared" si="4"/>
        <v>1.5513922562633164</v>
      </c>
      <c r="K36" s="16">
        <f t="shared" si="5"/>
        <v>3.6202198783056128</v>
      </c>
      <c r="L36" s="17">
        <f>SUM(I36/F36)</f>
        <v>1.4867751217352811</v>
      </c>
    </row>
    <row r="37" spans="1:12" x14ac:dyDescent="0.25">
      <c r="A37" s="6" t="s">
        <v>435</v>
      </c>
      <c r="B37" s="1" t="s">
        <v>48</v>
      </c>
      <c r="C37" s="7" t="s">
        <v>49</v>
      </c>
      <c r="D37" s="14">
        <v>24943</v>
      </c>
      <c r="E37" s="2">
        <v>1819476</v>
      </c>
      <c r="F37" s="38">
        <v>20769</v>
      </c>
      <c r="G37" s="14">
        <v>26898</v>
      </c>
      <c r="H37" s="2">
        <v>7713640</v>
      </c>
      <c r="I37" s="38">
        <v>19418</v>
      </c>
      <c r="J37" s="16">
        <f t="shared" si="4"/>
        <v>1.0783787034438519</v>
      </c>
      <c r="K37" s="16">
        <f t="shared" si="5"/>
        <v>4.2394843350503111</v>
      </c>
      <c r="L37" s="17">
        <f>SUM(I37/F37)</f>
        <v>0.93495112908661948</v>
      </c>
    </row>
    <row r="38" spans="1:12" x14ac:dyDescent="0.25">
      <c r="A38" s="6" t="s">
        <v>38</v>
      </c>
      <c r="B38" s="1" t="s">
        <v>39</v>
      </c>
      <c r="C38" s="7" t="s">
        <v>40</v>
      </c>
      <c r="D38" s="14"/>
      <c r="E38" s="2">
        <v>5</v>
      </c>
      <c r="F38" s="38"/>
      <c r="G38" s="14"/>
      <c r="H38" s="2">
        <v>10</v>
      </c>
      <c r="I38" s="38"/>
      <c r="J38" s="16"/>
      <c r="K38" s="16">
        <f t="shared" ref="K38:K60" si="7">SUM(H38/E38)</f>
        <v>2</v>
      </c>
      <c r="L38" s="17"/>
    </row>
    <row r="39" spans="1:12" x14ac:dyDescent="0.25">
      <c r="A39" s="6" t="s">
        <v>101</v>
      </c>
      <c r="B39" s="1" t="s">
        <v>102</v>
      </c>
      <c r="C39" s="7" t="s">
        <v>103</v>
      </c>
      <c r="D39" s="14">
        <v>59511</v>
      </c>
      <c r="E39" s="2">
        <v>3164266</v>
      </c>
      <c r="F39" s="38">
        <v>23144</v>
      </c>
      <c r="G39" s="14">
        <v>127751</v>
      </c>
      <c r="H39" s="2">
        <v>12330932</v>
      </c>
      <c r="I39" s="38">
        <v>19461</v>
      </c>
      <c r="J39" s="16">
        <f t="shared" ref="J39:J49" si="8">SUM(G39/D39)</f>
        <v>2.1466787652702863</v>
      </c>
      <c r="K39" s="16">
        <f t="shared" si="7"/>
        <v>3.8969328115904287</v>
      </c>
      <c r="L39" s="17">
        <f t="shared" ref="L39:L49" si="9">SUM(I39/F39)</f>
        <v>0.84086588316626343</v>
      </c>
    </row>
    <row r="40" spans="1:12" x14ac:dyDescent="0.25">
      <c r="A40" s="6" t="s">
        <v>185</v>
      </c>
      <c r="B40" s="1" t="s">
        <v>186</v>
      </c>
      <c r="C40" s="7" t="s">
        <v>187</v>
      </c>
      <c r="D40" s="14">
        <v>14242</v>
      </c>
      <c r="E40" s="2">
        <v>1120582</v>
      </c>
      <c r="F40" s="38">
        <v>11201</v>
      </c>
      <c r="G40" s="14">
        <v>25656</v>
      </c>
      <c r="H40" s="2">
        <v>3945327</v>
      </c>
      <c r="I40" s="38">
        <v>14859</v>
      </c>
      <c r="J40" s="16">
        <f t="shared" si="8"/>
        <v>1.8014323830922623</v>
      </c>
      <c r="K40" s="16">
        <f t="shared" si="7"/>
        <v>3.5207838426817495</v>
      </c>
      <c r="L40" s="17">
        <f t="shared" si="9"/>
        <v>1.3265779841085616</v>
      </c>
    </row>
    <row r="41" spans="1:12" x14ac:dyDescent="0.25">
      <c r="A41" s="6" t="s">
        <v>68</v>
      </c>
      <c r="B41" s="1" t="s">
        <v>69</v>
      </c>
      <c r="C41" s="7" t="s">
        <v>70</v>
      </c>
      <c r="D41" s="14">
        <v>99808</v>
      </c>
      <c r="E41" s="2">
        <v>237426</v>
      </c>
      <c r="F41" s="38">
        <v>6748</v>
      </c>
      <c r="G41" s="14">
        <v>268217</v>
      </c>
      <c r="H41" s="2">
        <v>861285</v>
      </c>
      <c r="I41" s="38">
        <v>6748</v>
      </c>
      <c r="J41" s="16">
        <f t="shared" si="8"/>
        <v>2.6873296729721066</v>
      </c>
      <c r="K41" s="16">
        <f t="shared" si="7"/>
        <v>3.6275934396401404</v>
      </c>
      <c r="L41" s="17">
        <f t="shared" si="9"/>
        <v>1</v>
      </c>
    </row>
    <row r="42" spans="1:12" x14ac:dyDescent="0.25">
      <c r="A42" s="6" t="s">
        <v>107</v>
      </c>
      <c r="B42" s="1" t="s">
        <v>108</v>
      </c>
      <c r="C42" s="7" t="s">
        <v>109</v>
      </c>
      <c r="D42" s="14">
        <v>84258</v>
      </c>
      <c r="E42" s="2">
        <v>2304754</v>
      </c>
      <c r="F42" s="38">
        <v>5710</v>
      </c>
      <c r="G42" s="14">
        <v>170831</v>
      </c>
      <c r="H42" s="2">
        <v>11629163</v>
      </c>
      <c r="I42" s="38">
        <v>5710</v>
      </c>
      <c r="J42" s="16">
        <f t="shared" si="8"/>
        <v>2.027475135892141</v>
      </c>
      <c r="K42" s="16">
        <f t="shared" si="7"/>
        <v>5.0457285246060968</v>
      </c>
      <c r="L42" s="17">
        <f t="shared" si="9"/>
        <v>1</v>
      </c>
    </row>
    <row r="43" spans="1:12" x14ac:dyDescent="0.25">
      <c r="A43" s="6" t="s">
        <v>255</v>
      </c>
      <c r="B43" s="1" t="s">
        <v>256</v>
      </c>
      <c r="C43" s="7" t="s">
        <v>257</v>
      </c>
      <c r="D43" s="14">
        <v>4482</v>
      </c>
      <c r="E43" s="2">
        <v>395057</v>
      </c>
      <c r="F43" s="38">
        <v>2102</v>
      </c>
      <c r="G43" s="14">
        <v>4482</v>
      </c>
      <c r="H43" s="2">
        <v>1983033</v>
      </c>
      <c r="I43" s="38">
        <v>2102</v>
      </c>
      <c r="J43" s="16">
        <f t="shared" si="8"/>
        <v>1</v>
      </c>
      <c r="K43" s="16">
        <f t="shared" si="7"/>
        <v>5.0196123597354303</v>
      </c>
      <c r="L43" s="17">
        <f t="shared" si="9"/>
        <v>1</v>
      </c>
    </row>
    <row r="44" spans="1:12" x14ac:dyDescent="0.25">
      <c r="A44" s="6" t="s">
        <v>77</v>
      </c>
      <c r="B44" s="1" t="s">
        <v>446</v>
      </c>
      <c r="C44" s="7" t="s">
        <v>79</v>
      </c>
      <c r="D44" s="14">
        <v>86995</v>
      </c>
      <c r="E44" s="2">
        <v>1686950</v>
      </c>
      <c r="F44" s="38">
        <v>10529</v>
      </c>
      <c r="G44" s="14">
        <v>143654</v>
      </c>
      <c r="H44" s="2">
        <v>6309135</v>
      </c>
      <c r="I44" s="38">
        <v>9897</v>
      </c>
      <c r="J44" s="16">
        <f t="shared" si="8"/>
        <v>1.6512903040404621</v>
      </c>
      <c r="K44" s="16">
        <f t="shared" si="7"/>
        <v>3.7399656184237826</v>
      </c>
      <c r="L44" s="17">
        <f t="shared" si="9"/>
        <v>0.9399753062968943</v>
      </c>
    </row>
    <row r="45" spans="1:12" x14ac:dyDescent="0.25">
      <c r="A45" s="6" t="s">
        <v>141</v>
      </c>
      <c r="B45" s="1" t="s">
        <v>142</v>
      </c>
      <c r="C45" s="7" t="s">
        <v>143</v>
      </c>
      <c r="D45" s="14">
        <v>2077134</v>
      </c>
      <c r="E45" s="2">
        <v>6142366</v>
      </c>
      <c r="F45" s="38">
        <v>17971819</v>
      </c>
      <c r="G45" s="14">
        <v>8871087</v>
      </c>
      <c r="H45" s="2">
        <v>32746299</v>
      </c>
      <c r="I45" s="38">
        <v>25295876</v>
      </c>
      <c r="J45" s="16">
        <f t="shared" si="8"/>
        <v>4.2708303845587237</v>
      </c>
      <c r="K45" s="16">
        <f t="shared" si="7"/>
        <v>5.3312191100302391</v>
      </c>
      <c r="L45" s="17">
        <f t="shared" si="9"/>
        <v>1.4075300891913056</v>
      </c>
    </row>
    <row r="46" spans="1:12" x14ac:dyDescent="0.25">
      <c r="A46" s="6" t="s">
        <v>182</v>
      </c>
      <c r="B46" s="1" t="s">
        <v>183</v>
      </c>
      <c r="C46" s="7" t="s">
        <v>184</v>
      </c>
      <c r="D46" s="14">
        <v>14242</v>
      </c>
      <c r="E46" s="2">
        <v>1120581</v>
      </c>
      <c r="F46" s="38">
        <v>11202</v>
      </c>
      <c r="G46" s="14">
        <v>25656</v>
      </c>
      <c r="H46" s="2">
        <v>3945323</v>
      </c>
      <c r="I46" s="38">
        <v>14860</v>
      </c>
      <c r="J46" s="16">
        <f t="shared" si="8"/>
        <v>1.8014323830922623</v>
      </c>
      <c r="K46" s="16">
        <f t="shared" si="7"/>
        <v>3.5207834150320236</v>
      </c>
      <c r="L46" s="17">
        <f t="shared" si="9"/>
        <v>1.3265488305659703</v>
      </c>
    </row>
    <row r="47" spans="1:12" x14ac:dyDescent="0.25">
      <c r="A47" s="6" t="s">
        <v>41</v>
      </c>
      <c r="B47" s="1" t="s">
        <v>42</v>
      </c>
      <c r="C47" s="7" t="s">
        <v>43</v>
      </c>
      <c r="D47" s="14">
        <v>34962</v>
      </c>
      <c r="E47" s="2">
        <v>768938</v>
      </c>
      <c r="F47" s="38">
        <v>2339</v>
      </c>
      <c r="G47" s="14">
        <v>41882</v>
      </c>
      <c r="H47" s="2">
        <v>2978238</v>
      </c>
      <c r="I47" s="38">
        <v>5848</v>
      </c>
      <c r="J47" s="16">
        <f t="shared" si="8"/>
        <v>1.197929180252846</v>
      </c>
      <c r="K47" s="16">
        <f t="shared" si="7"/>
        <v>3.8731835336529081</v>
      </c>
      <c r="L47" s="17">
        <f t="shared" si="9"/>
        <v>2.5002137665669091</v>
      </c>
    </row>
    <row r="48" spans="1:12" x14ac:dyDescent="0.25">
      <c r="A48" s="6" t="s">
        <v>21</v>
      </c>
      <c r="B48" s="1" t="s">
        <v>22</v>
      </c>
      <c r="C48" s="7" t="s">
        <v>23</v>
      </c>
      <c r="D48" s="14">
        <v>42034</v>
      </c>
      <c r="E48" s="2">
        <v>972241</v>
      </c>
      <c r="F48" s="38">
        <v>7228</v>
      </c>
      <c r="G48" s="14">
        <v>70330</v>
      </c>
      <c r="H48" s="2">
        <v>3819988</v>
      </c>
      <c r="I48" s="38">
        <v>7228</v>
      </c>
      <c r="J48" s="16">
        <f t="shared" si="8"/>
        <v>1.6731693391064377</v>
      </c>
      <c r="K48" s="16">
        <f t="shared" si="7"/>
        <v>3.9290546274020537</v>
      </c>
      <c r="L48" s="17">
        <f t="shared" si="9"/>
        <v>1</v>
      </c>
    </row>
    <row r="49" spans="1:12" x14ac:dyDescent="0.25">
      <c r="A49" s="6" t="s">
        <v>92</v>
      </c>
      <c r="B49" s="1" t="s">
        <v>93</v>
      </c>
      <c r="C49" s="7" t="s">
        <v>94</v>
      </c>
      <c r="D49" s="14">
        <v>27220</v>
      </c>
      <c r="E49" s="2">
        <v>2056956</v>
      </c>
      <c r="F49" s="38">
        <v>18072</v>
      </c>
      <c r="G49" s="14">
        <v>42230</v>
      </c>
      <c r="H49" s="2">
        <v>7446633</v>
      </c>
      <c r="I49" s="38">
        <v>26869</v>
      </c>
      <c r="J49" s="16">
        <f t="shared" si="8"/>
        <v>1.5514327700220427</v>
      </c>
      <c r="K49" s="16">
        <f t="shared" si="7"/>
        <v>3.6202198783056128</v>
      </c>
      <c r="L49" s="17">
        <f t="shared" si="9"/>
        <v>1.4867751217352811</v>
      </c>
    </row>
    <row r="50" spans="1:12" x14ac:dyDescent="0.25">
      <c r="A50" s="6" t="s">
        <v>443</v>
      </c>
      <c r="B50" s="1" t="s">
        <v>444</v>
      </c>
      <c r="C50" s="7" t="s">
        <v>445</v>
      </c>
      <c r="D50" s="14"/>
      <c r="E50" s="2">
        <v>20</v>
      </c>
      <c r="F50" s="38"/>
      <c r="G50" s="14"/>
      <c r="H50" s="2">
        <v>80</v>
      </c>
      <c r="I50" s="38"/>
      <c r="J50" s="16"/>
      <c r="K50" s="16">
        <f t="shared" si="7"/>
        <v>4</v>
      </c>
      <c r="L50" s="17"/>
    </row>
    <row r="51" spans="1:12" x14ac:dyDescent="0.25">
      <c r="A51" s="6" t="s">
        <v>50</v>
      </c>
      <c r="B51" s="1" t="s">
        <v>51</v>
      </c>
      <c r="C51" s="7" t="s">
        <v>52</v>
      </c>
      <c r="D51" s="14">
        <v>24943</v>
      </c>
      <c r="E51" s="2">
        <v>1819476</v>
      </c>
      <c r="F51" s="38">
        <v>20770</v>
      </c>
      <c r="G51" s="14">
        <v>26898</v>
      </c>
      <c r="H51" s="2">
        <v>7713640</v>
      </c>
      <c r="I51" s="38">
        <v>19419</v>
      </c>
      <c r="J51" s="16">
        <f>SUM(G51/D51)</f>
        <v>1.0783787034438519</v>
      </c>
      <c r="K51" s="16">
        <f t="shared" si="7"/>
        <v>4.2394843350503111</v>
      </c>
      <c r="L51" s="17">
        <f>SUM(I51/F51)</f>
        <v>0.93495426095329803</v>
      </c>
    </row>
    <row r="52" spans="1:12" x14ac:dyDescent="0.25">
      <c r="A52" s="6" t="s">
        <v>9</v>
      </c>
      <c r="B52" s="1" t="s">
        <v>10</v>
      </c>
      <c r="C52" s="7" t="s">
        <v>11</v>
      </c>
      <c r="D52" s="14"/>
      <c r="E52" s="2">
        <v>18</v>
      </c>
      <c r="F52" s="38"/>
      <c r="G52" s="14"/>
      <c r="H52" s="2">
        <v>54</v>
      </c>
      <c r="I52" s="38"/>
      <c r="J52" s="16"/>
      <c r="K52" s="16">
        <f t="shared" si="7"/>
        <v>3</v>
      </c>
      <c r="L52" s="17"/>
    </row>
    <row r="53" spans="1:12" x14ac:dyDescent="0.25">
      <c r="A53" s="6" t="s">
        <v>440</v>
      </c>
      <c r="B53" s="1" t="s">
        <v>441</v>
      </c>
      <c r="C53" s="7" t="s">
        <v>442</v>
      </c>
      <c r="D53" s="14">
        <v>99807</v>
      </c>
      <c r="E53" s="2">
        <v>237408</v>
      </c>
      <c r="F53" s="38">
        <v>6748</v>
      </c>
      <c r="G53" s="14">
        <v>268214</v>
      </c>
      <c r="H53" s="2">
        <v>861271</v>
      </c>
      <c r="I53" s="38">
        <v>6748</v>
      </c>
      <c r="J53" s="16">
        <f t="shared" ref="J53:J60" si="10">SUM(G53/D53)</f>
        <v>2.6873265402226298</v>
      </c>
      <c r="K53" s="16">
        <f t="shared" si="7"/>
        <v>3.6278095093678395</v>
      </c>
      <c r="L53" s="17">
        <f t="shared" ref="L53:L58" si="11">SUM(I53/F53)</f>
        <v>1</v>
      </c>
    </row>
    <row r="54" spans="1:12" x14ac:dyDescent="0.25">
      <c r="A54" s="6" t="s">
        <v>426</v>
      </c>
      <c r="B54" s="1" t="s">
        <v>427</v>
      </c>
      <c r="C54" s="7" t="s">
        <v>428</v>
      </c>
      <c r="D54" s="14">
        <v>201612</v>
      </c>
      <c r="E54" s="2">
        <v>413921</v>
      </c>
      <c r="F54" s="38">
        <v>1376</v>
      </c>
      <c r="G54" s="14">
        <v>500188</v>
      </c>
      <c r="H54" s="2">
        <v>1354237</v>
      </c>
      <c r="I54" s="38">
        <v>1952</v>
      </c>
      <c r="J54" s="16">
        <f t="shared" si="10"/>
        <v>2.4809435946273037</v>
      </c>
      <c r="K54" s="16">
        <f t="shared" si="7"/>
        <v>3.2717281800150269</v>
      </c>
      <c r="L54" s="17">
        <f t="shared" si="11"/>
        <v>1.4186046511627908</v>
      </c>
    </row>
    <row r="55" spans="1:12" x14ac:dyDescent="0.25">
      <c r="A55" s="6" t="s">
        <v>129</v>
      </c>
      <c r="B55" s="1" t="s">
        <v>130</v>
      </c>
      <c r="C55" s="7" t="s">
        <v>131</v>
      </c>
      <c r="D55" s="14">
        <v>2227720</v>
      </c>
      <c r="E55" s="2">
        <v>18247199</v>
      </c>
      <c r="F55" s="38">
        <v>27499012</v>
      </c>
      <c r="G55" s="14">
        <v>9597104</v>
      </c>
      <c r="H55" s="2">
        <v>96296624</v>
      </c>
      <c r="I55" s="38">
        <v>36495165</v>
      </c>
      <c r="J55" s="16">
        <f t="shared" si="10"/>
        <v>4.3080387122259527</v>
      </c>
      <c r="K55" s="16">
        <f t="shared" si="7"/>
        <v>5.2773373053036794</v>
      </c>
      <c r="L55" s="17">
        <f t="shared" si="11"/>
        <v>1.3271445897765346</v>
      </c>
    </row>
    <row r="56" spans="1:12" x14ac:dyDescent="0.25">
      <c r="A56" s="6" t="s">
        <v>24</v>
      </c>
      <c r="B56" s="1" t="s">
        <v>25</v>
      </c>
      <c r="C56" s="7" t="s">
        <v>26</v>
      </c>
      <c r="D56" s="14">
        <v>2787890</v>
      </c>
      <c r="E56" s="2">
        <v>4814580</v>
      </c>
      <c r="F56" s="38">
        <v>9342677</v>
      </c>
      <c r="G56" s="14">
        <v>13110183</v>
      </c>
      <c r="H56" s="2">
        <v>26906393</v>
      </c>
      <c r="I56" s="38">
        <v>11645952</v>
      </c>
      <c r="J56" s="16">
        <f t="shared" si="10"/>
        <v>4.7025467288881559</v>
      </c>
      <c r="K56" s="16">
        <f t="shared" si="7"/>
        <v>5.588523401833597</v>
      </c>
      <c r="L56" s="17">
        <f t="shared" si="11"/>
        <v>1.2465326586801619</v>
      </c>
    </row>
    <row r="57" spans="1:12" x14ac:dyDescent="0.25">
      <c r="A57" s="6" t="s">
        <v>74</v>
      </c>
      <c r="B57" s="1" t="s">
        <v>75</v>
      </c>
      <c r="C57" s="7" t="s">
        <v>76</v>
      </c>
      <c r="D57" s="14">
        <v>69351</v>
      </c>
      <c r="E57" s="2">
        <v>1629440</v>
      </c>
      <c r="F57" s="38">
        <v>17008</v>
      </c>
      <c r="G57" s="14">
        <v>134832</v>
      </c>
      <c r="H57" s="2">
        <v>6165361</v>
      </c>
      <c r="I57" s="38">
        <v>11518</v>
      </c>
      <c r="J57" s="16">
        <f t="shared" si="10"/>
        <v>1.9441969113639312</v>
      </c>
      <c r="K57" s="16">
        <f t="shared" si="7"/>
        <v>3.7837299931264727</v>
      </c>
      <c r="L57" s="17">
        <f t="shared" si="11"/>
        <v>0.67721072436500473</v>
      </c>
    </row>
    <row r="58" spans="1:12" x14ac:dyDescent="0.25">
      <c r="A58" s="6" t="s">
        <v>80</v>
      </c>
      <c r="B58" s="1" t="s">
        <v>81</v>
      </c>
      <c r="C58" s="7" t="s">
        <v>82</v>
      </c>
      <c r="D58" s="14">
        <v>3863</v>
      </c>
      <c r="E58" s="2">
        <v>616326</v>
      </c>
      <c r="F58" s="38">
        <v>49671</v>
      </c>
      <c r="G58" s="14">
        <v>3863</v>
      </c>
      <c r="H58" s="2">
        <v>2609781</v>
      </c>
      <c r="I58" s="38">
        <v>135133</v>
      </c>
      <c r="J58" s="16">
        <f t="shared" si="10"/>
        <v>1</v>
      </c>
      <c r="K58" s="16">
        <f t="shared" si="7"/>
        <v>4.2344165263188636</v>
      </c>
      <c r="L58" s="17">
        <f t="shared" si="11"/>
        <v>2.7205612933099799</v>
      </c>
    </row>
    <row r="59" spans="1:12" x14ac:dyDescent="0.25">
      <c r="A59" s="6" t="s">
        <v>98</v>
      </c>
      <c r="B59" s="1" t="s">
        <v>99</v>
      </c>
      <c r="C59" s="7" t="s">
        <v>100</v>
      </c>
      <c r="D59" s="14">
        <v>1646</v>
      </c>
      <c r="E59" s="2">
        <v>298281</v>
      </c>
      <c r="F59" s="38"/>
      <c r="G59" s="14">
        <v>1646</v>
      </c>
      <c r="H59" s="2">
        <v>1263102</v>
      </c>
      <c r="I59" s="38"/>
      <c r="J59" s="16">
        <f t="shared" si="10"/>
        <v>1</v>
      </c>
      <c r="K59" s="16">
        <f t="shared" si="7"/>
        <v>4.2346042825389478</v>
      </c>
      <c r="L59" s="17"/>
    </row>
    <row r="60" spans="1:12" ht="15.75" thickBot="1" x14ac:dyDescent="0.3">
      <c r="A60" s="8" t="s">
        <v>436</v>
      </c>
      <c r="B60" s="9" t="s">
        <v>437</v>
      </c>
      <c r="C60" s="10" t="s">
        <v>438</v>
      </c>
      <c r="D60" s="18">
        <v>656</v>
      </c>
      <c r="E60" s="19">
        <v>74818</v>
      </c>
      <c r="F60" s="52">
        <v>276</v>
      </c>
      <c r="G60" s="18">
        <v>656</v>
      </c>
      <c r="H60" s="19">
        <v>296995</v>
      </c>
      <c r="I60" s="52">
        <v>276</v>
      </c>
      <c r="J60" s="20">
        <f t="shared" si="10"/>
        <v>1</v>
      </c>
      <c r="K60" s="20">
        <f t="shared" si="7"/>
        <v>3.9695661471838326</v>
      </c>
      <c r="L60" s="21">
        <f>SUM(I60/F60)</f>
        <v>1</v>
      </c>
    </row>
    <row r="61" spans="1:12" ht="15.75" thickBot="1" x14ac:dyDescent="0.3">
      <c r="A61" s="37" t="s">
        <v>452</v>
      </c>
      <c r="B61" s="26"/>
      <c r="C61" s="27"/>
      <c r="D61" s="40">
        <f>SUM(D3:D60)</f>
        <v>40688646</v>
      </c>
      <c r="E61" s="30">
        <f t="shared" ref="E61:I61" si="12">SUM(E3:E60)</f>
        <v>147668371</v>
      </c>
      <c r="F61" s="41">
        <f t="shared" si="12"/>
        <v>218063007</v>
      </c>
      <c r="G61" s="40">
        <f t="shared" si="12"/>
        <v>210125285</v>
      </c>
      <c r="H61" s="30">
        <f t="shared" si="12"/>
        <v>804465247</v>
      </c>
      <c r="I61" s="41">
        <f t="shared" si="12"/>
        <v>339146054</v>
      </c>
      <c r="J61" s="26"/>
      <c r="K61" s="26"/>
      <c r="L61" s="66"/>
    </row>
    <row r="62" spans="1:12" x14ac:dyDescent="0.25">
      <c r="G62" s="2"/>
      <c r="H62" s="2"/>
      <c r="I62" s="2"/>
    </row>
  </sheetData>
  <sortState xmlns:xlrd2="http://schemas.microsoft.com/office/spreadsheetml/2017/richdata2" ref="A3:L60">
    <sortCondition ref="B3:B60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65"/>
  <sheetViews>
    <sheetView workbookViewId="0">
      <selection activeCell="A3" sqref="A3:L57"/>
    </sheetView>
  </sheetViews>
  <sheetFormatPr defaultRowHeight="15" x14ac:dyDescent="0.25"/>
  <cols>
    <col min="1" max="1" width="9.28515625" bestFit="1" customWidth="1"/>
    <col min="2" max="2" width="23" bestFit="1" customWidth="1"/>
    <col min="3" max="3" width="9" bestFit="1" customWidth="1"/>
    <col min="4" max="5" width="11.140625" bestFit="1" customWidth="1"/>
    <col min="6" max="6" width="11.140625" customWidth="1"/>
    <col min="7" max="8" width="11.140625" bestFit="1" customWidth="1"/>
    <col min="9" max="9" width="11.140625" customWidth="1"/>
    <col min="10" max="10" width="8" bestFit="1" customWidth="1"/>
    <col min="12" max="12" width="12.7109375" bestFit="1" customWidth="1"/>
  </cols>
  <sheetData>
    <row r="1" spans="1:12" ht="19.5" thickBot="1" x14ac:dyDescent="0.35">
      <c r="A1" s="93" t="s">
        <v>281</v>
      </c>
      <c r="B1" s="94"/>
      <c r="C1" s="94"/>
      <c r="D1" s="94"/>
      <c r="E1" s="94"/>
      <c r="F1" s="94"/>
      <c r="G1" s="94"/>
      <c r="H1" s="94"/>
      <c r="I1" s="94"/>
      <c r="J1" s="106"/>
      <c r="K1" s="106"/>
      <c r="L1" s="107"/>
    </row>
    <row r="2" spans="1:12" x14ac:dyDescent="0.25">
      <c r="A2" s="3"/>
      <c r="B2" s="4"/>
      <c r="C2" s="5"/>
      <c r="D2" s="11" t="s">
        <v>277</v>
      </c>
      <c r="E2" s="12" t="s">
        <v>278</v>
      </c>
      <c r="F2" s="13" t="s">
        <v>536</v>
      </c>
      <c r="G2" s="11" t="s">
        <v>279</v>
      </c>
      <c r="H2" s="12" t="s">
        <v>280</v>
      </c>
      <c r="I2" s="12" t="s">
        <v>537</v>
      </c>
      <c r="J2" s="11" t="s">
        <v>282</v>
      </c>
      <c r="K2" s="12" t="s">
        <v>283</v>
      </c>
      <c r="L2" s="13" t="s">
        <v>542</v>
      </c>
    </row>
    <row r="3" spans="1:12" x14ac:dyDescent="0.25">
      <c r="A3" s="6" t="s">
        <v>150</v>
      </c>
      <c r="B3" s="1" t="s">
        <v>151</v>
      </c>
      <c r="C3" s="7" t="s">
        <v>152</v>
      </c>
      <c r="D3" s="14">
        <v>261690</v>
      </c>
      <c r="E3" s="2">
        <v>759460</v>
      </c>
      <c r="F3" s="38"/>
      <c r="G3" s="14">
        <v>1177605</v>
      </c>
      <c r="H3" s="2">
        <v>5640480</v>
      </c>
      <c r="I3" s="2"/>
      <c r="J3" s="39">
        <f t="shared" ref="J3:K10" si="0">SUM(G3/D3)</f>
        <v>4.5</v>
      </c>
      <c r="K3" s="16">
        <f t="shared" si="0"/>
        <v>7.4269612619492795</v>
      </c>
      <c r="L3" s="15"/>
    </row>
    <row r="4" spans="1:12" x14ac:dyDescent="0.25">
      <c r="A4" s="6" t="s">
        <v>116</v>
      </c>
      <c r="B4" s="1" t="s">
        <v>117</v>
      </c>
      <c r="C4" s="7" t="s">
        <v>118</v>
      </c>
      <c r="D4" s="14">
        <v>3738017</v>
      </c>
      <c r="E4" s="2">
        <v>3458908</v>
      </c>
      <c r="F4" s="38">
        <v>956720</v>
      </c>
      <c r="G4" s="14">
        <v>8751742</v>
      </c>
      <c r="H4" s="2">
        <v>10761415</v>
      </c>
      <c r="I4" s="2">
        <v>1632082</v>
      </c>
      <c r="J4" s="39">
        <f t="shared" si="0"/>
        <v>2.3412793467766466</v>
      </c>
      <c r="K4" s="16">
        <f t="shared" si="0"/>
        <v>3.1112174709474782</v>
      </c>
      <c r="L4" s="17">
        <f>SUM(I4/F4)</f>
        <v>1.7059139560163894</v>
      </c>
    </row>
    <row r="5" spans="1:12" x14ac:dyDescent="0.25">
      <c r="A5" s="6" t="s">
        <v>18</v>
      </c>
      <c r="B5" s="1" t="s">
        <v>19</v>
      </c>
      <c r="C5" s="7" t="s">
        <v>20</v>
      </c>
      <c r="D5" s="14">
        <v>200606</v>
      </c>
      <c r="E5" s="2">
        <v>503204</v>
      </c>
      <c r="F5" s="38">
        <v>18278</v>
      </c>
      <c r="G5" s="14">
        <v>134141</v>
      </c>
      <c r="H5" s="2">
        <v>1376001</v>
      </c>
      <c r="I5" s="2">
        <v>0</v>
      </c>
      <c r="J5" s="39">
        <f t="shared" si="0"/>
        <v>0.6686789029241399</v>
      </c>
      <c r="K5" s="16">
        <f t="shared" si="0"/>
        <v>2.7344794556482062</v>
      </c>
      <c r="L5" s="15">
        <f>SUM(I5/F5)</f>
        <v>0</v>
      </c>
    </row>
    <row r="6" spans="1:12" x14ac:dyDescent="0.25">
      <c r="A6" s="6" t="s">
        <v>3</v>
      </c>
      <c r="B6" s="1" t="s">
        <v>4</v>
      </c>
      <c r="C6" s="7" t="s">
        <v>5</v>
      </c>
      <c r="D6" s="14">
        <v>335491</v>
      </c>
      <c r="E6" s="2">
        <v>762518</v>
      </c>
      <c r="F6" s="38"/>
      <c r="G6" s="14">
        <v>535662</v>
      </c>
      <c r="H6" s="2">
        <v>2742853</v>
      </c>
      <c r="I6" s="2"/>
      <c r="J6" s="39">
        <f t="shared" si="0"/>
        <v>1.596650878861132</v>
      </c>
      <c r="K6" s="16">
        <f t="shared" si="0"/>
        <v>3.5970993471629522</v>
      </c>
      <c r="L6" s="15"/>
    </row>
    <row r="7" spans="1:12" x14ac:dyDescent="0.25">
      <c r="A7" s="6" t="s">
        <v>59</v>
      </c>
      <c r="B7" s="1" t="s">
        <v>60</v>
      </c>
      <c r="C7" s="7" t="s">
        <v>61</v>
      </c>
      <c r="D7" s="14">
        <v>94431</v>
      </c>
      <c r="E7" s="2">
        <v>303480</v>
      </c>
      <c r="F7" s="38"/>
      <c r="G7" s="14">
        <v>293353</v>
      </c>
      <c r="H7" s="2">
        <v>2081103</v>
      </c>
      <c r="I7" s="2"/>
      <c r="J7" s="39">
        <f t="shared" si="0"/>
        <v>3.1065328123179889</v>
      </c>
      <c r="K7" s="16">
        <f t="shared" si="0"/>
        <v>6.8574634242783707</v>
      </c>
      <c r="L7" s="17"/>
    </row>
    <row r="8" spans="1:12" x14ac:dyDescent="0.25">
      <c r="A8" s="6" t="s">
        <v>30</v>
      </c>
      <c r="B8" s="1" t="s">
        <v>31</v>
      </c>
      <c r="C8" s="7" t="s">
        <v>32</v>
      </c>
      <c r="D8" s="14">
        <v>141493</v>
      </c>
      <c r="E8" s="2">
        <v>447240</v>
      </c>
      <c r="F8" s="38">
        <v>3802098</v>
      </c>
      <c r="G8" s="14">
        <v>970708</v>
      </c>
      <c r="H8" s="2">
        <v>3702555</v>
      </c>
      <c r="I8" s="2">
        <v>7942240</v>
      </c>
      <c r="J8" s="39">
        <f t="shared" si="0"/>
        <v>6.8604665955206263</v>
      </c>
      <c r="K8" s="16">
        <f t="shared" si="0"/>
        <v>8.2786758787228329</v>
      </c>
      <c r="L8" s="17">
        <f>SUM(I8/F8)</f>
        <v>2.0889098597668969</v>
      </c>
    </row>
    <row r="9" spans="1:12" x14ac:dyDescent="0.25">
      <c r="A9" s="6" t="s">
        <v>30</v>
      </c>
      <c r="B9" s="1" t="s">
        <v>31</v>
      </c>
      <c r="C9" s="7" t="s">
        <v>122</v>
      </c>
      <c r="D9" s="14">
        <v>5812415</v>
      </c>
      <c r="E9" s="2">
        <v>5800688</v>
      </c>
      <c r="F9" s="38">
        <v>1542490</v>
      </c>
      <c r="G9" s="14">
        <v>35669102</v>
      </c>
      <c r="H9" s="2">
        <v>40327646</v>
      </c>
      <c r="I9" s="2">
        <v>2281062</v>
      </c>
      <c r="J9" s="39">
        <f t="shared" si="0"/>
        <v>6.1367094400520266</v>
      </c>
      <c r="K9" s="16">
        <f t="shared" si="0"/>
        <v>6.9522177369305158</v>
      </c>
      <c r="L9" s="17">
        <f>SUM(I9/F9)</f>
        <v>1.4788180150276502</v>
      </c>
    </row>
    <row r="10" spans="1:12" x14ac:dyDescent="0.25">
      <c r="A10" s="6" t="s">
        <v>65</v>
      </c>
      <c r="B10" s="1" t="s">
        <v>66</v>
      </c>
      <c r="C10" s="7" t="s">
        <v>67</v>
      </c>
      <c r="D10" s="14">
        <v>1080737</v>
      </c>
      <c r="E10" s="2">
        <v>2409339</v>
      </c>
      <c r="F10" s="38">
        <v>882</v>
      </c>
      <c r="G10" s="14">
        <v>1885889</v>
      </c>
      <c r="H10" s="2">
        <v>6490815</v>
      </c>
      <c r="I10" s="2">
        <v>588</v>
      </c>
      <c r="J10" s="39">
        <f t="shared" si="0"/>
        <v>1.745002715739352</v>
      </c>
      <c r="K10" s="16">
        <f t="shared" si="0"/>
        <v>2.6940231324857149</v>
      </c>
      <c r="L10" s="17">
        <f>SUM(I10/F10)</f>
        <v>0.66666666666666663</v>
      </c>
    </row>
    <row r="11" spans="1:12" x14ac:dyDescent="0.25">
      <c r="A11" s="6" t="s">
        <v>0</v>
      </c>
      <c r="B11" s="1" t="s">
        <v>1</v>
      </c>
      <c r="C11" s="7" t="s">
        <v>2</v>
      </c>
      <c r="D11" s="14"/>
      <c r="E11" s="2">
        <v>95</v>
      </c>
      <c r="F11" s="38"/>
      <c r="G11" s="14"/>
      <c r="H11" s="2">
        <v>95</v>
      </c>
      <c r="I11" s="2"/>
      <c r="J11" s="29"/>
      <c r="K11">
        <f t="shared" ref="K11:K18" si="1">SUM(H11/E11)</f>
        <v>1</v>
      </c>
      <c r="L11" s="15"/>
    </row>
    <row r="12" spans="1:12" x14ac:dyDescent="0.25">
      <c r="A12" s="6" t="s">
        <v>35</v>
      </c>
      <c r="B12" s="1" t="s">
        <v>36</v>
      </c>
      <c r="C12" s="7" t="s">
        <v>37</v>
      </c>
      <c r="D12" s="14">
        <v>85904</v>
      </c>
      <c r="E12" s="2">
        <v>229571</v>
      </c>
      <c r="F12" s="38">
        <v>1101</v>
      </c>
      <c r="G12" s="14">
        <v>203235</v>
      </c>
      <c r="H12" s="2">
        <v>1009811</v>
      </c>
      <c r="I12" s="2">
        <v>1321</v>
      </c>
      <c r="J12" s="39">
        <f t="shared" ref="J12:J18" si="2">SUM(G12/D12)</f>
        <v>2.3658386105420002</v>
      </c>
      <c r="K12" s="16">
        <f t="shared" si="1"/>
        <v>4.3986871164040755</v>
      </c>
      <c r="L12" s="17">
        <f>SUM(I12/F12)</f>
        <v>1.1998183469573116</v>
      </c>
    </row>
    <row r="13" spans="1:12" x14ac:dyDescent="0.25">
      <c r="A13" s="6" t="s">
        <v>56</v>
      </c>
      <c r="B13" s="1" t="s">
        <v>57</v>
      </c>
      <c r="C13" s="7" t="s">
        <v>58</v>
      </c>
      <c r="D13" s="14">
        <v>8157119</v>
      </c>
      <c r="E13" s="2">
        <v>8867710</v>
      </c>
      <c r="F13" s="38">
        <v>24386609</v>
      </c>
      <c r="G13" s="14">
        <v>22421723</v>
      </c>
      <c r="H13" s="2">
        <v>40073177</v>
      </c>
      <c r="I13" s="2">
        <v>45108184</v>
      </c>
      <c r="J13" s="39">
        <f t="shared" si="2"/>
        <v>2.7487306486518097</v>
      </c>
      <c r="K13" s="16">
        <f t="shared" si="1"/>
        <v>4.518999493668602</v>
      </c>
      <c r="L13" s="17">
        <f>SUM(I13/F13)</f>
        <v>1.8497112083110858</v>
      </c>
    </row>
    <row r="14" spans="1:12" x14ac:dyDescent="0.25">
      <c r="A14" s="6" t="s">
        <v>113</v>
      </c>
      <c r="B14" s="1" t="s">
        <v>114</v>
      </c>
      <c r="C14" s="7" t="s">
        <v>115</v>
      </c>
      <c r="D14" s="14">
        <v>27846</v>
      </c>
      <c r="E14" s="2">
        <v>248092</v>
      </c>
      <c r="F14" s="38"/>
      <c r="G14" s="14">
        <v>59810</v>
      </c>
      <c r="H14" s="2">
        <v>1186678</v>
      </c>
      <c r="I14" s="2"/>
      <c r="J14" s="39">
        <f t="shared" si="2"/>
        <v>2.1478847949436184</v>
      </c>
      <c r="K14" s="16">
        <f t="shared" si="1"/>
        <v>4.7832175160827433</v>
      </c>
      <c r="L14" s="17"/>
    </row>
    <row r="15" spans="1:12" x14ac:dyDescent="0.25">
      <c r="A15" s="6" t="s">
        <v>83</v>
      </c>
      <c r="B15" s="1" t="s">
        <v>84</v>
      </c>
      <c r="C15" s="7" t="s">
        <v>85</v>
      </c>
      <c r="D15" s="14">
        <v>10057062</v>
      </c>
      <c r="E15" s="2">
        <v>9445933</v>
      </c>
      <c r="F15" s="38">
        <v>10215771</v>
      </c>
      <c r="G15" s="14">
        <v>30974149</v>
      </c>
      <c r="H15" s="2">
        <v>45370049</v>
      </c>
      <c r="I15" s="2">
        <v>19325497</v>
      </c>
      <c r="J15" s="39">
        <f t="shared" si="2"/>
        <v>3.0798407129239136</v>
      </c>
      <c r="K15" s="16">
        <f t="shared" si="1"/>
        <v>4.8031305113004716</v>
      </c>
      <c r="L15" s="17">
        <f>SUM(I15/F15)</f>
        <v>1.8917316177114776</v>
      </c>
    </row>
    <row r="16" spans="1:12" x14ac:dyDescent="0.25">
      <c r="A16" s="6" t="s">
        <v>77</v>
      </c>
      <c r="B16" s="1" t="s">
        <v>78</v>
      </c>
      <c r="C16" s="7" t="s">
        <v>79</v>
      </c>
      <c r="D16" s="14">
        <v>683178</v>
      </c>
      <c r="E16" s="2">
        <v>621128</v>
      </c>
      <c r="F16" s="38"/>
      <c r="G16" s="14">
        <v>1591804</v>
      </c>
      <c r="H16" s="2">
        <v>1447228</v>
      </c>
      <c r="I16" s="2"/>
      <c r="J16" s="39">
        <f t="shared" si="2"/>
        <v>2.329998916826947</v>
      </c>
      <c r="K16" s="16">
        <f t="shared" si="1"/>
        <v>2.3299996136062133</v>
      </c>
      <c r="L16" s="17"/>
    </row>
    <row r="17" spans="1:12" x14ac:dyDescent="0.25">
      <c r="A17" s="6" t="s">
        <v>126</v>
      </c>
      <c r="B17" s="1" t="s">
        <v>127</v>
      </c>
      <c r="C17" s="7" t="s">
        <v>128</v>
      </c>
      <c r="D17" s="14">
        <v>2024505</v>
      </c>
      <c r="E17" s="2">
        <v>2637790</v>
      </c>
      <c r="F17" s="38">
        <v>22467</v>
      </c>
      <c r="G17" s="14">
        <v>4871273</v>
      </c>
      <c r="H17" s="2">
        <v>10698113</v>
      </c>
      <c r="I17" s="2">
        <v>26960</v>
      </c>
      <c r="J17" s="39">
        <f t="shared" si="2"/>
        <v>2.4061550848232036</v>
      </c>
      <c r="K17" s="16">
        <f t="shared" si="1"/>
        <v>4.0557106517198109</v>
      </c>
      <c r="L17" s="17">
        <f>SUM(I17/F17)</f>
        <v>1.19998219610985</v>
      </c>
    </row>
    <row r="18" spans="1:12" x14ac:dyDescent="0.25">
      <c r="A18" s="6" t="s">
        <v>144</v>
      </c>
      <c r="B18" s="1" t="s">
        <v>145</v>
      </c>
      <c r="C18" s="7" t="s">
        <v>146</v>
      </c>
      <c r="D18" s="14">
        <v>5646217</v>
      </c>
      <c r="E18" s="2">
        <v>4735295</v>
      </c>
      <c r="F18" s="38">
        <v>8569</v>
      </c>
      <c r="G18" s="14">
        <v>13603343</v>
      </c>
      <c r="H18" s="2">
        <v>11688205</v>
      </c>
      <c r="I18" s="2">
        <v>20823</v>
      </c>
      <c r="J18" s="39">
        <f t="shared" si="2"/>
        <v>2.4092844819814756</v>
      </c>
      <c r="K18" s="16">
        <f t="shared" si="1"/>
        <v>2.4683161239162503</v>
      </c>
      <c r="L18" s="17">
        <f>SUM(I18/F18)</f>
        <v>2.4300385109114249</v>
      </c>
    </row>
    <row r="19" spans="1:12" x14ac:dyDescent="0.25">
      <c r="A19" s="6" t="s">
        <v>144</v>
      </c>
      <c r="B19" s="1" t="s">
        <v>145</v>
      </c>
      <c r="C19" s="7" t="s">
        <v>146</v>
      </c>
      <c r="D19" s="14"/>
      <c r="E19" s="2"/>
      <c r="F19" s="38"/>
      <c r="G19" s="14"/>
      <c r="H19" s="2"/>
      <c r="I19" s="2"/>
      <c r="J19" s="39"/>
      <c r="K19" s="16"/>
      <c r="L19" s="15"/>
    </row>
    <row r="20" spans="1:12" x14ac:dyDescent="0.25">
      <c r="A20" s="6" t="s">
        <v>135</v>
      </c>
      <c r="B20" s="1" t="s">
        <v>136</v>
      </c>
      <c r="C20" s="7" t="s">
        <v>137</v>
      </c>
      <c r="D20" s="14">
        <v>328037</v>
      </c>
      <c r="E20" s="2">
        <v>1429460</v>
      </c>
      <c r="F20" s="38"/>
      <c r="G20" s="14">
        <v>424362</v>
      </c>
      <c r="H20" s="2">
        <v>6092972</v>
      </c>
      <c r="I20" s="2"/>
      <c r="J20" s="39">
        <f>SUM(G20/D20)</f>
        <v>1.2936406563893708</v>
      </c>
      <c r="K20" s="16">
        <f>SUM(H20/E20)</f>
        <v>4.2624291690568468</v>
      </c>
      <c r="L20" s="17"/>
    </row>
    <row r="21" spans="1:12" x14ac:dyDescent="0.25">
      <c r="A21" s="6" t="s">
        <v>135</v>
      </c>
      <c r="B21" s="1" t="s">
        <v>136</v>
      </c>
      <c r="C21" s="7" t="s">
        <v>137</v>
      </c>
      <c r="D21" s="14"/>
      <c r="E21" s="2"/>
      <c r="F21" s="38"/>
      <c r="G21" s="14"/>
      <c r="H21" s="2"/>
      <c r="I21" s="2"/>
      <c r="J21" s="39"/>
      <c r="K21" s="16"/>
      <c r="L21" s="17"/>
    </row>
    <row r="22" spans="1:12" x14ac:dyDescent="0.25">
      <c r="A22" s="6" t="s">
        <v>6</v>
      </c>
      <c r="B22" s="1" t="s">
        <v>7</v>
      </c>
      <c r="C22" s="7" t="s">
        <v>8</v>
      </c>
      <c r="D22" s="14">
        <v>305821</v>
      </c>
      <c r="E22" s="2">
        <v>793097</v>
      </c>
      <c r="F22" s="38"/>
      <c r="G22" s="14">
        <v>471546</v>
      </c>
      <c r="H22" s="2">
        <v>2864919</v>
      </c>
      <c r="I22" s="2"/>
      <c r="J22" s="39">
        <f>SUM(G22/D22)</f>
        <v>1.5419019622589685</v>
      </c>
      <c r="K22" s="16">
        <f>SUM(H22/E22)</f>
        <v>3.6123185436333767</v>
      </c>
      <c r="L22" s="15"/>
    </row>
    <row r="23" spans="1:12" x14ac:dyDescent="0.25">
      <c r="A23" s="6" t="s">
        <v>12</v>
      </c>
      <c r="B23" s="1" t="s">
        <v>13</v>
      </c>
      <c r="C23" s="7" t="s">
        <v>14</v>
      </c>
      <c r="D23" s="14"/>
      <c r="E23" s="2">
        <v>208</v>
      </c>
      <c r="F23" s="38"/>
      <c r="G23" s="14"/>
      <c r="H23" s="2">
        <v>832</v>
      </c>
      <c r="I23" s="2"/>
      <c r="J23" s="39"/>
      <c r="K23" s="16">
        <f t="shared" ref="K23:K57" si="3">SUM(H23/E23)</f>
        <v>4</v>
      </c>
      <c r="L23" s="15"/>
    </row>
    <row r="24" spans="1:12" x14ac:dyDescent="0.25">
      <c r="A24" s="6" t="s">
        <v>110</v>
      </c>
      <c r="B24" s="1" t="s">
        <v>111</v>
      </c>
      <c r="C24" s="7" t="s">
        <v>112</v>
      </c>
      <c r="D24" s="14">
        <v>28064</v>
      </c>
      <c r="E24" s="2">
        <v>219370</v>
      </c>
      <c r="F24" s="38"/>
      <c r="G24" s="14">
        <v>60028</v>
      </c>
      <c r="H24" s="2">
        <v>1054167</v>
      </c>
      <c r="I24" s="2"/>
      <c r="J24" s="39">
        <f>SUM(G24/D24)</f>
        <v>2.1389680729760547</v>
      </c>
      <c r="K24" s="16">
        <f t="shared" si="3"/>
        <v>4.8054291835711354</v>
      </c>
      <c r="L24" s="17"/>
    </row>
    <row r="25" spans="1:12" x14ac:dyDescent="0.25">
      <c r="A25" s="6" t="s">
        <v>33</v>
      </c>
      <c r="B25" s="1" t="s">
        <v>34</v>
      </c>
      <c r="C25" s="7" t="s">
        <v>32</v>
      </c>
      <c r="D25" s="14">
        <v>9897820</v>
      </c>
      <c r="E25" s="2">
        <v>6961908</v>
      </c>
      <c r="F25" s="38">
        <v>465556</v>
      </c>
      <c r="G25" s="14">
        <v>33819476</v>
      </c>
      <c r="H25" s="2">
        <v>33068024</v>
      </c>
      <c r="I25" s="2">
        <v>464842</v>
      </c>
      <c r="J25" s="39">
        <f>SUM(G25/D25)</f>
        <v>3.4168610865827023</v>
      </c>
      <c r="K25" s="16">
        <f t="shared" si="3"/>
        <v>4.7498507593033406</v>
      </c>
      <c r="L25" s="17">
        <f>SUM(I25/F25)</f>
        <v>0.99846634991279248</v>
      </c>
    </row>
    <row r="26" spans="1:12" x14ac:dyDescent="0.25">
      <c r="A26" s="6" t="s">
        <v>71</v>
      </c>
      <c r="B26" s="1" t="s">
        <v>72</v>
      </c>
      <c r="C26" s="7" t="s">
        <v>73</v>
      </c>
      <c r="D26" s="14"/>
      <c r="E26" s="2">
        <v>24</v>
      </c>
      <c r="F26" s="38"/>
      <c r="G26" s="14"/>
      <c r="H26" s="2">
        <v>72</v>
      </c>
      <c r="I26" s="2"/>
      <c r="J26" s="39"/>
      <c r="K26" s="16">
        <f t="shared" si="3"/>
        <v>3</v>
      </c>
      <c r="L26" s="17"/>
    </row>
    <row r="27" spans="1:12" x14ac:dyDescent="0.25">
      <c r="A27" s="6" t="s">
        <v>27</v>
      </c>
      <c r="B27" s="1" t="s">
        <v>28</v>
      </c>
      <c r="C27" s="7" t="s">
        <v>29</v>
      </c>
      <c r="D27" s="14">
        <v>8967420</v>
      </c>
      <c r="E27" s="2">
        <v>13018730</v>
      </c>
      <c r="F27" s="38">
        <v>6064502</v>
      </c>
      <c r="G27" s="14">
        <v>25630302</v>
      </c>
      <c r="H27" s="2">
        <v>62336248</v>
      </c>
      <c r="I27" s="2">
        <v>13045956</v>
      </c>
      <c r="J27" s="39">
        <f t="shared" ref="J27:J32" si="4">SUM(G27/D27)</f>
        <v>2.8581578648039234</v>
      </c>
      <c r="K27" s="16">
        <f t="shared" si="3"/>
        <v>4.7881973126410946</v>
      </c>
      <c r="L27" s="17">
        <f>SUM(I27/F27)</f>
        <v>2.1511998841784536</v>
      </c>
    </row>
    <row r="28" spans="1:12" x14ac:dyDescent="0.25">
      <c r="A28" s="6" t="s">
        <v>104</v>
      </c>
      <c r="B28" s="1" t="s">
        <v>105</v>
      </c>
      <c r="C28" s="7" t="s">
        <v>106</v>
      </c>
      <c r="D28" s="14">
        <v>1518449</v>
      </c>
      <c r="E28" s="2">
        <v>1685164</v>
      </c>
      <c r="F28" s="38">
        <v>5775</v>
      </c>
      <c r="G28" s="14">
        <v>3600248</v>
      </c>
      <c r="H28" s="2">
        <v>6433805</v>
      </c>
      <c r="I28" s="2">
        <v>6758</v>
      </c>
      <c r="J28" s="39">
        <f t="shared" si="4"/>
        <v>2.3710035700902696</v>
      </c>
      <c r="K28" s="16">
        <f t="shared" si="3"/>
        <v>3.8179103042789899</v>
      </c>
      <c r="L28" s="17">
        <f>SUM(I28/F28)</f>
        <v>1.1702164502164503</v>
      </c>
    </row>
    <row r="29" spans="1:12" x14ac:dyDescent="0.25">
      <c r="A29" s="6" t="s">
        <v>95</v>
      </c>
      <c r="B29" s="1" t="s">
        <v>96</v>
      </c>
      <c r="C29" s="7" t="s">
        <v>97</v>
      </c>
      <c r="D29" s="14">
        <v>177124</v>
      </c>
      <c r="E29" s="2">
        <v>235300</v>
      </c>
      <c r="F29" s="38">
        <v>11969</v>
      </c>
      <c r="G29" s="14">
        <v>107537</v>
      </c>
      <c r="H29" s="2">
        <v>633570</v>
      </c>
      <c r="I29" s="2">
        <v>0</v>
      </c>
      <c r="J29" s="39">
        <f t="shared" si="4"/>
        <v>0.60712833946839506</v>
      </c>
      <c r="K29" s="16">
        <f t="shared" si="3"/>
        <v>2.692605184870378</v>
      </c>
      <c r="L29" s="17">
        <f>SUM(I29/F29)</f>
        <v>0</v>
      </c>
    </row>
    <row r="30" spans="1:12" x14ac:dyDescent="0.25">
      <c r="A30" s="6" t="s">
        <v>123</v>
      </c>
      <c r="B30" s="1" t="s">
        <v>124</v>
      </c>
      <c r="C30" s="7" t="s">
        <v>125</v>
      </c>
      <c r="D30" s="14">
        <v>6760859</v>
      </c>
      <c r="E30" s="2">
        <v>8308761</v>
      </c>
      <c r="F30" s="38">
        <v>13270268</v>
      </c>
      <c r="G30" s="14">
        <v>23105570</v>
      </c>
      <c r="H30" s="2">
        <v>58760412</v>
      </c>
      <c r="I30" s="2">
        <v>46549130</v>
      </c>
      <c r="J30" s="39">
        <f t="shared" si="4"/>
        <v>3.4175494563634592</v>
      </c>
      <c r="K30" s="16">
        <f t="shared" si="3"/>
        <v>7.0721028081082125</v>
      </c>
      <c r="L30" s="17">
        <f>SUM(I30/F30)</f>
        <v>3.5077761805564136</v>
      </c>
    </row>
    <row r="31" spans="1:12" x14ac:dyDescent="0.25">
      <c r="A31" s="6" t="s">
        <v>44</v>
      </c>
      <c r="B31" s="1" t="s">
        <v>45</v>
      </c>
      <c r="C31" s="7" t="s">
        <v>46</v>
      </c>
      <c r="D31" s="14">
        <v>230192</v>
      </c>
      <c r="E31" s="2">
        <v>882331</v>
      </c>
      <c r="F31" s="38"/>
      <c r="G31" s="14">
        <v>219996</v>
      </c>
      <c r="H31" s="2">
        <v>3187483</v>
      </c>
      <c r="I31" s="2"/>
      <c r="J31" s="39">
        <f t="shared" si="4"/>
        <v>0.95570654062695493</v>
      </c>
      <c r="K31" s="16">
        <f t="shared" si="3"/>
        <v>3.612570565921406</v>
      </c>
      <c r="L31" s="17"/>
    </row>
    <row r="32" spans="1:12" x14ac:dyDescent="0.25">
      <c r="A32" s="6" t="s">
        <v>119</v>
      </c>
      <c r="B32" s="1" t="s">
        <v>120</v>
      </c>
      <c r="C32" s="7" t="s">
        <v>121</v>
      </c>
      <c r="D32" s="14">
        <v>11598209</v>
      </c>
      <c r="E32" s="2">
        <v>12340555</v>
      </c>
      <c r="F32" s="38">
        <v>6134335</v>
      </c>
      <c r="G32" s="14">
        <v>98176547</v>
      </c>
      <c r="H32" s="2">
        <v>106347383</v>
      </c>
      <c r="I32" s="2">
        <v>27836393</v>
      </c>
      <c r="J32" s="39">
        <f t="shared" si="4"/>
        <v>8.4648023673310249</v>
      </c>
      <c r="K32" s="16">
        <f t="shared" si="3"/>
        <v>8.6177147624235708</v>
      </c>
      <c r="L32" s="17">
        <f>SUM(I32/F32)</f>
        <v>4.5378012449597227</v>
      </c>
    </row>
    <row r="33" spans="1:12" x14ac:dyDescent="0.25">
      <c r="A33" s="6" t="s">
        <v>15</v>
      </c>
      <c r="B33" s="1" t="s">
        <v>16</v>
      </c>
      <c r="C33" s="7" t="s">
        <v>17</v>
      </c>
      <c r="D33" s="14"/>
      <c r="E33" s="2">
        <v>1</v>
      </c>
      <c r="F33" s="38"/>
      <c r="G33" s="14"/>
      <c r="H33" s="2">
        <v>2</v>
      </c>
      <c r="I33" s="2"/>
      <c r="J33" s="39"/>
      <c r="K33" s="16">
        <f t="shared" si="3"/>
        <v>2</v>
      </c>
      <c r="L33" s="15"/>
    </row>
    <row r="34" spans="1:12" x14ac:dyDescent="0.25">
      <c r="A34" s="6" t="s">
        <v>147</v>
      </c>
      <c r="B34" s="1" t="s">
        <v>148</v>
      </c>
      <c r="C34" s="7" t="s">
        <v>149</v>
      </c>
      <c r="D34" s="14">
        <v>246560</v>
      </c>
      <c r="E34" s="2">
        <v>1534373</v>
      </c>
      <c r="F34" s="38"/>
      <c r="G34" s="14">
        <v>1252829</v>
      </c>
      <c r="H34" s="2">
        <v>11693168</v>
      </c>
      <c r="I34" s="2"/>
      <c r="J34" s="39">
        <f t="shared" ref="J34:J39" si="5">SUM(G34/D34)</f>
        <v>5.0812337767683324</v>
      </c>
      <c r="K34" s="16">
        <f t="shared" si="3"/>
        <v>7.6208118886346412</v>
      </c>
      <c r="L34" s="15"/>
    </row>
    <row r="35" spans="1:12" x14ac:dyDescent="0.25">
      <c r="A35" s="6" t="s">
        <v>147</v>
      </c>
      <c r="B35" s="1" t="s">
        <v>148</v>
      </c>
      <c r="C35" s="7" t="s">
        <v>149</v>
      </c>
      <c r="D35" s="14">
        <v>12100</v>
      </c>
      <c r="E35" s="2">
        <v>246023</v>
      </c>
      <c r="F35" s="38"/>
      <c r="G35" s="14">
        <v>66429</v>
      </c>
      <c r="H35" s="2">
        <v>1922088</v>
      </c>
      <c r="I35" s="2"/>
      <c r="J35" s="39">
        <f t="shared" si="5"/>
        <v>5.49</v>
      </c>
      <c r="K35" s="16">
        <f t="shared" si="3"/>
        <v>7.8126354040069428</v>
      </c>
      <c r="L35" s="15"/>
    </row>
    <row r="36" spans="1:12" x14ac:dyDescent="0.25">
      <c r="A36" s="6" t="s">
        <v>53</v>
      </c>
      <c r="B36" s="1" t="s">
        <v>54</v>
      </c>
      <c r="C36" s="7" t="s">
        <v>55</v>
      </c>
      <c r="D36" s="14">
        <v>2061181</v>
      </c>
      <c r="E36" s="2">
        <v>2884215</v>
      </c>
      <c r="F36" s="38">
        <v>24087</v>
      </c>
      <c r="G36" s="14">
        <v>4054755</v>
      </c>
      <c r="H36" s="2">
        <v>7415642</v>
      </c>
      <c r="I36" s="2">
        <v>44212</v>
      </c>
      <c r="J36" s="39">
        <f t="shared" si="5"/>
        <v>1.9671998723062167</v>
      </c>
      <c r="K36" s="16">
        <f t="shared" si="3"/>
        <v>2.5711127637849467</v>
      </c>
      <c r="L36" s="17">
        <f>SUM(I36/F36)</f>
        <v>1.8355129322871258</v>
      </c>
    </row>
    <row r="37" spans="1:12" x14ac:dyDescent="0.25">
      <c r="A37" s="6" t="s">
        <v>89</v>
      </c>
      <c r="B37" s="1" t="s">
        <v>90</v>
      </c>
      <c r="C37" s="7" t="s">
        <v>91</v>
      </c>
      <c r="D37" s="14">
        <v>1398308</v>
      </c>
      <c r="E37" s="2">
        <v>610276</v>
      </c>
      <c r="F37" s="38">
        <v>13086</v>
      </c>
      <c r="G37" s="14">
        <v>3135817</v>
      </c>
      <c r="H37" s="2">
        <v>2050513</v>
      </c>
      <c r="I37" s="2">
        <v>15703</v>
      </c>
      <c r="J37" s="39">
        <f t="shared" si="5"/>
        <v>2.2425796033491907</v>
      </c>
      <c r="K37" s="16">
        <f t="shared" si="3"/>
        <v>3.3599764696629064</v>
      </c>
      <c r="L37" s="17">
        <f>SUM(I37/F37)</f>
        <v>1.1999847164909063</v>
      </c>
    </row>
    <row r="38" spans="1:12" x14ac:dyDescent="0.25">
      <c r="A38" s="6" t="s">
        <v>62</v>
      </c>
      <c r="B38" s="1" t="s">
        <v>63</v>
      </c>
      <c r="C38" s="7" t="s">
        <v>64</v>
      </c>
      <c r="D38" s="14">
        <v>2313521</v>
      </c>
      <c r="E38" s="2">
        <v>2302894</v>
      </c>
      <c r="F38" s="38">
        <v>8569</v>
      </c>
      <c r="G38" s="14">
        <v>5646313</v>
      </c>
      <c r="H38" s="2">
        <v>7481707</v>
      </c>
      <c r="I38" s="2">
        <v>20823</v>
      </c>
      <c r="J38" s="39">
        <f t="shared" si="5"/>
        <v>2.4405713196465473</v>
      </c>
      <c r="K38" s="16">
        <f t="shared" si="3"/>
        <v>3.2488282135434807</v>
      </c>
      <c r="L38" s="17">
        <f>SUM(I38/F38)</f>
        <v>2.4300385109114249</v>
      </c>
    </row>
    <row r="39" spans="1:12" x14ac:dyDescent="0.25">
      <c r="A39" s="6" t="s">
        <v>47</v>
      </c>
      <c r="B39" s="1" t="s">
        <v>48</v>
      </c>
      <c r="C39" s="7" t="s">
        <v>49</v>
      </c>
      <c r="D39" s="14">
        <v>463828</v>
      </c>
      <c r="E39" s="2">
        <v>1722739</v>
      </c>
      <c r="F39" s="38">
        <v>5281</v>
      </c>
      <c r="G39" s="14">
        <v>322498</v>
      </c>
      <c r="H39" s="2">
        <v>4784302</v>
      </c>
      <c r="I39" s="2">
        <v>0</v>
      </c>
      <c r="J39" s="39">
        <f t="shared" si="5"/>
        <v>0.69529653233526223</v>
      </c>
      <c r="K39" s="16">
        <f t="shared" si="3"/>
        <v>2.7771484827359223</v>
      </c>
      <c r="L39" s="17">
        <f>SUM(I39/F39)</f>
        <v>0</v>
      </c>
    </row>
    <row r="40" spans="1:12" x14ac:dyDescent="0.25">
      <c r="A40" s="6" t="s">
        <v>38</v>
      </c>
      <c r="B40" s="1" t="s">
        <v>39</v>
      </c>
      <c r="C40" s="7" t="s">
        <v>40</v>
      </c>
      <c r="D40" s="14"/>
      <c r="E40" s="2">
        <v>7</v>
      </c>
      <c r="F40" s="38"/>
      <c r="G40" s="14"/>
      <c r="H40" s="2">
        <v>8</v>
      </c>
      <c r="I40" s="2"/>
      <c r="J40" s="39"/>
      <c r="K40" s="16">
        <f t="shared" si="3"/>
        <v>1.1428571428571428</v>
      </c>
      <c r="L40" s="17"/>
    </row>
    <row r="41" spans="1:12" x14ac:dyDescent="0.25">
      <c r="A41" s="6" t="s">
        <v>101</v>
      </c>
      <c r="B41" s="1" t="s">
        <v>102</v>
      </c>
      <c r="C41" s="7" t="s">
        <v>103</v>
      </c>
      <c r="D41" s="14">
        <v>1522982</v>
      </c>
      <c r="E41" s="2">
        <v>1680628</v>
      </c>
      <c r="F41" s="38">
        <v>5775</v>
      </c>
      <c r="G41" s="14">
        <v>3604777</v>
      </c>
      <c r="H41" s="2">
        <v>6429269</v>
      </c>
      <c r="I41" s="2">
        <v>6758</v>
      </c>
      <c r="J41" s="39">
        <f t="shared" ref="J41:J51" si="6">SUM(G41/D41)</f>
        <v>2.3669202919010206</v>
      </c>
      <c r="K41" s="16">
        <f t="shared" si="3"/>
        <v>3.8255158190866747</v>
      </c>
      <c r="L41" s="17">
        <f>SUM(I41/F41)</f>
        <v>1.1702164502164503</v>
      </c>
    </row>
    <row r="42" spans="1:12" x14ac:dyDescent="0.25">
      <c r="A42" s="6" t="s">
        <v>68</v>
      </c>
      <c r="B42" s="1" t="s">
        <v>69</v>
      </c>
      <c r="C42" s="7" t="s">
        <v>70</v>
      </c>
      <c r="D42" s="14">
        <v>428644</v>
      </c>
      <c r="E42" s="2">
        <v>398683</v>
      </c>
      <c r="F42" s="38">
        <v>23205</v>
      </c>
      <c r="G42" s="14">
        <v>830814</v>
      </c>
      <c r="H42" s="2">
        <v>1023844</v>
      </c>
      <c r="I42" s="2">
        <v>43624</v>
      </c>
      <c r="J42" s="39">
        <f t="shared" si="6"/>
        <v>1.9382377917339331</v>
      </c>
      <c r="K42" s="16">
        <f t="shared" si="3"/>
        <v>2.5680653551819366</v>
      </c>
      <c r="L42" s="17">
        <f>SUM(I42/F42)</f>
        <v>1.8799396681749623</v>
      </c>
    </row>
    <row r="43" spans="1:12" x14ac:dyDescent="0.25">
      <c r="A43" s="6" t="s">
        <v>132</v>
      </c>
      <c r="B43" s="1" t="s">
        <v>133</v>
      </c>
      <c r="C43" s="7" t="s">
        <v>134</v>
      </c>
      <c r="D43" s="14">
        <v>2798616</v>
      </c>
      <c r="E43" s="2">
        <v>2715589</v>
      </c>
      <c r="F43" s="38"/>
      <c r="G43" s="14">
        <v>6748505</v>
      </c>
      <c r="H43" s="2">
        <v>6818434</v>
      </c>
      <c r="I43" s="2"/>
      <c r="J43" s="39">
        <f t="shared" si="6"/>
        <v>2.4113722640047794</v>
      </c>
      <c r="K43" s="16">
        <f t="shared" si="3"/>
        <v>2.5108490275958548</v>
      </c>
      <c r="L43" s="17"/>
    </row>
    <row r="44" spans="1:12" x14ac:dyDescent="0.25">
      <c r="A44" s="6" t="s">
        <v>138</v>
      </c>
      <c r="B44" s="1" t="s">
        <v>139</v>
      </c>
      <c r="C44" s="7" t="s">
        <v>140</v>
      </c>
      <c r="D44" s="14">
        <v>356443</v>
      </c>
      <c r="E44" s="2">
        <v>1797313</v>
      </c>
      <c r="F44" s="38"/>
      <c r="G44" s="14">
        <v>693566</v>
      </c>
      <c r="H44" s="2">
        <v>9179245</v>
      </c>
      <c r="I44" s="2"/>
      <c r="J44" s="39">
        <f t="shared" si="6"/>
        <v>1.9457977853401525</v>
      </c>
      <c r="K44" s="16">
        <f t="shared" si="3"/>
        <v>5.1072044769052471</v>
      </c>
      <c r="L44" s="17"/>
    </row>
    <row r="45" spans="1:12" x14ac:dyDescent="0.25">
      <c r="A45" s="6" t="s">
        <v>107</v>
      </c>
      <c r="B45" s="1" t="s">
        <v>108</v>
      </c>
      <c r="C45" s="7" t="s">
        <v>109</v>
      </c>
      <c r="D45" s="14">
        <v>1434506</v>
      </c>
      <c r="E45" s="2">
        <v>1915616</v>
      </c>
      <c r="F45" s="38">
        <v>9954</v>
      </c>
      <c r="G45" s="14">
        <v>3347165</v>
      </c>
      <c r="H45" s="2">
        <v>6628389</v>
      </c>
      <c r="I45" s="2">
        <v>9954</v>
      </c>
      <c r="J45" s="39">
        <f t="shared" si="6"/>
        <v>2.3333224120359204</v>
      </c>
      <c r="K45" s="16">
        <f t="shared" si="3"/>
        <v>3.4601866971251023</v>
      </c>
      <c r="L45" s="17">
        <f>SUM(I45/F45)</f>
        <v>1</v>
      </c>
    </row>
    <row r="46" spans="1:12" x14ac:dyDescent="0.25">
      <c r="A46" s="6" t="s">
        <v>86</v>
      </c>
      <c r="B46" s="1" t="s">
        <v>87</v>
      </c>
      <c r="C46" s="7" t="s">
        <v>88</v>
      </c>
      <c r="D46" s="14">
        <v>177124</v>
      </c>
      <c r="E46" s="2">
        <v>235300</v>
      </c>
      <c r="F46" s="38">
        <v>11969</v>
      </c>
      <c r="G46" s="14">
        <v>107537</v>
      </c>
      <c r="H46" s="2">
        <v>633570</v>
      </c>
      <c r="I46" s="2">
        <v>0</v>
      </c>
      <c r="J46" s="39">
        <f t="shared" si="6"/>
        <v>0.60712833946839506</v>
      </c>
      <c r="K46" s="16">
        <f t="shared" si="3"/>
        <v>2.692605184870378</v>
      </c>
      <c r="L46" s="17">
        <f>SUM(I46/F46)</f>
        <v>0</v>
      </c>
    </row>
    <row r="47" spans="1:12" x14ac:dyDescent="0.25">
      <c r="A47" s="6" t="s">
        <v>141</v>
      </c>
      <c r="B47" s="1" t="s">
        <v>142</v>
      </c>
      <c r="C47" s="7" t="s">
        <v>143</v>
      </c>
      <c r="D47" s="14">
        <v>1780675</v>
      </c>
      <c r="E47" s="2">
        <v>2674954</v>
      </c>
      <c r="F47" s="38">
        <v>5517786</v>
      </c>
      <c r="G47" s="14">
        <v>4245664</v>
      </c>
      <c r="H47" s="2">
        <v>10837499</v>
      </c>
      <c r="I47" s="2">
        <v>9312291</v>
      </c>
      <c r="J47" s="39">
        <f t="shared" si="6"/>
        <v>2.3843003355469135</v>
      </c>
      <c r="K47" s="16">
        <f t="shared" si="3"/>
        <v>4.0514711654854629</v>
      </c>
      <c r="L47" s="17">
        <f>SUM(I47/F47)</f>
        <v>1.6876861480311125</v>
      </c>
    </row>
    <row r="48" spans="1:12" x14ac:dyDescent="0.25">
      <c r="A48" s="6" t="s">
        <v>41</v>
      </c>
      <c r="B48" s="1" t="s">
        <v>42</v>
      </c>
      <c r="C48" s="7" t="s">
        <v>43</v>
      </c>
      <c r="D48" s="14">
        <v>436591</v>
      </c>
      <c r="E48" s="2">
        <v>977710</v>
      </c>
      <c r="F48" s="38"/>
      <c r="G48" s="14">
        <v>647170</v>
      </c>
      <c r="H48" s="2">
        <v>3604712</v>
      </c>
      <c r="I48" s="2"/>
      <c r="J48" s="39">
        <f t="shared" si="6"/>
        <v>1.4823255632846302</v>
      </c>
      <c r="K48" s="16">
        <f t="shared" si="3"/>
        <v>3.6868928414355997</v>
      </c>
      <c r="L48" s="17"/>
    </row>
    <row r="49" spans="1:12" x14ac:dyDescent="0.25">
      <c r="A49" s="6" t="s">
        <v>21</v>
      </c>
      <c r="B49" s="1" t="s">
        <v>22</v>
      </c>
      <c r="C49" s="7" t="s">
        <v>23</v>
      </c>
      <c r="D49" s="14">
        <v>200606</v>
      </c>
      <c r="E49" s="2">
        <v>503204</v>
      </c>
      <c r="F49" s="38">
        <v>18278</v>
      </c>
      <c r="G49" s="14">
        <v>134141</v>
      </c>
      <c r="H49" s="2">
        <v>1376001</v>
      </c>
      <c r="I49" s="2">
        <v>0</v>
      </c>
      <c r="J49" s="39">
        <f t="shared" si="6"/>
        <v>0.6686789029241399</v>
      </c>
      <c r="K49" s="16">
        <f t="shared" si="3"/>
        <v>2.7344794556482062</v>
      </c>
      <c r="L49" s="15">
        <f>SUM(I49/F49)</f>
        <v>0</v>
      </c>
    </row>
    <row r="50" spans="1:12" x14ac:dyDescent="0.25">
      <c r="A50" s="6" t="s">
        <v>92</v>
      </c>
      <c r="B50" s="1" t="s">
        <v>93</v>
      </c>
      <c r="C50" s="7" t="s">
        <v>94</v>
      </c>
      <c r="D50" s="14">
        <v>1398308</v>
      </c>
      <c r="E50" s="2">
        <v>610276</v>
      </c>
      <c r="F50" s="38">
        <v>13086</v>
      </c>
      <c r="G50" s="14">
        <v>3135817</v>
      </c>
      <c r="H50" s="2">
        <v>2050513</v>
      </c>
      <c r="I50" s="2">
        <v>15703</v>
      </c>
      <c r="J50" s="39">
        <f t="shared" si="6"/>
        <v>2.2425796033491907</v>
      </c>
      <c r="K50" s="16">
        <f t="shared" si="3"/>
        <v>3.3599764696629064</v>
      </c>
      <c r="L50" s="17">
        <f>SUM(I50/F50)</f>
        <v>1.1999847164909063</v>
      </c>
    </row>
    <row r="51" spans="1:12" x14ac:dyDescent="0.25">
      <c r="A51" s="6" t="s">
        <v>50</v>
      </c>
      <c r="B51" s="1" t="s">
        <v>51</v>
      </c>
      <c r="C51" s="7" t="s">
        <v>52</v>
      </c>
      <c r="D51" s="14">
        <v>469967</v>
      </c>
      <c r="E51" s="2">
        <v>1749715</v>
      </c>
      <c r="F51" s="38">
        <v>5281</v>
      </c>
      <c r="G51" s="14">
        <v>322506</v>
      </c>
      <c r="H51" s="2">
        <v>4859824</v>
      </c>
      <c r="I51" s="2">
        <v>0</v>
      </c>
      <c r="J51" s="39">
        <f t="shared" si="6"/>
        <v>0.68623116091129799</v>
      </c>
      <c r="K51" s="16">
        <f t="shared" si="3"/>
        <v>2.7774946205524902</v>
      </c>
      <c r="L51" s="17">
        <f>SUM(I51/F51)</f>
        <v>0</v>
      </c>
    </row>
    <row r="52" spans="1:12" x14ac:dyDescent="0.25">
      <c r="A52" s="6" t="s">
        <v>9</v>
      </c>
      <c r="B52" s="1" t="s">
        <v>10</v>
      </c>
      <c r="C52" s="7" t="s">
        <v>11</v>
      </c>
      <c r="D52" s="14"/>
      <c r="E52" s="2">
        <v>115</v>
      </c>
      <c r="F52" s="38"/>
      <c r="G52" s="14"/>
      <c r="H52" s="2">
        <v>332</v>
      </c>
      <c r="I52" s="2"/>
      <c r="J52" s="39"/>
      <c r="K52" s="16">
        <f t="shared" si="3"/>
        <v>2.8869565217391306</v>
      </c>
      <c r="L52" s="15"/>
    </row>
    <row r="53" spans="1:12" x14ac:dyDescent="0.25">
      <c r="A53" s="6" t="s">
        <v>129</v>
      </c>
      <c r="B53" s="1" t="s">
        <v>130</v>
      </c>
      <c r="C53" s="7" t="s">
        <v>131</v>
      </c>
      <c r="D53" s="14">
        <v>11259138</v>
      </c>
      <c r="E53" s="2">
        <v>13023084</v>
      </c>
      <c r="F53" s="38">
        <v>7002946</v>
      </c>
      <c r="G53" s="14">
        <v>36680909</v>
      </c>
      <c r="H53" s="2">
        <v>66050460</v>
      </c>
      <c r="I53" s="2">
        <v>14741043</v>
      </c>
      <c r="J53" s="39">
        <f>SUM(G53/D53)</f>
        <v>3.2578789779466244</v>
      </c>
      <c r="K53" s="16">
        <f t="shared" si="3"/>
        <v>5.0717986615151984</v>
      </c>
      <c r="L53" s="17">
        <f>SUM(I53/F53)</f>
        <v>2.1049773909437541</v>
      </c>
    </row>
    <row r="54" spans="1:12" x14ac:dyDescent="0.25">
      <c r="A54" s="6" t="s">
        <v>24</v>
      </c>
      <c r="B54" s="1" t="s">
        <v>25</v>
      </c>
      <c r="C54" s="7" t="s">
        <v>26</v>
      </c>
      <c r="D54" s="14">
        <v>8278682</v>
      </c>
      <c r="E54" s="2">
        <v>10109930</v>
      </c>
      <c r="F54" s="38">
        <v>375539</v>
      </c>
      <c r="G54" s="14">
        <v>21909363</v>
      </c>
      <c r="H54" s="2">
        <v>40031925</v>
      </c>
      <c r="I54" s="2">
        <v>424626</v>
      </c>
      <c r="J54" s="39">
        <f>SUM(G54/D54)</f>
        <v>2.6464795966314445</v>
      </c>
      <c r="K54" s="16">
        <f t="shared" si="3"/>
        <v>3.9596639145869457</v>
      </c>
      <c r="L54" s="17">
        <f>SUM(I54/F54)</f>
        <v>1.130710791688746</v>
      </c>
    </row>
    <row r="55" spans="1:12" x14ac:dyDescent="0.25">
      <c r="A55" s="6" t="s">
        <v>74</v>
      </c>
      <c r="B55" s="1" t="s">
        <v>75</v>
      </c>
      <c r="C55" s="7" t="s">
        <v>76</v>
      </c>
      <c r="D55" s="14">
        <v>683178</v>
      </c>
      <c r="E55" s="2">
        <v>621128</v>
      </c>
      <c r="F55" s="38"/>
      <c r="G55" s="14">
        <v>1591804</v>
      </c>
      <c r="H55" s="2">
        <v>1447228</v>
      </c>
      <c r="I55" s="2"/>
      <c r="J55" s="39">
        <f>SUM(G55/D55)</f>
        <v>2.329998916826947</v>
      </c>
      <c r="K55" s="16">
        <f t="shared" si="3"/>
        <v>2.3299996136062133</v>
      </c>
      <c r="L55" s="17"/>
    </row>
    <row r="56" spans="1:12" x14ac:dyDescent="0.25">
      <c r="A56" s="6" t="s">
        <v>80</v>
      </c>
      <c r="B56" s="1" t="s">
        <v>81</v>
      </c>
      <c r="C56" s="7" t="s">
        <v>82</v>
      </c>
      <c r="D56" s="14">
        <v>76932</v>
      </c>
      <c r="E56" s="2">
        <v>231822</v>
      </c>
      <c r="F56" s="38">
        <v>1101</v>
      </c>
      <c r="G56" s="14">
        <v>181193</v>
      </c>
      <c r="H56" s="2">
        <v>978720</v>
      </c>
      <c r="I56" s="2">
        <v>1321</v>
      </c>
      <c r="J56" s="39">
        <f>SUM(G56/D56)</f>
        <v>2.3552357926480529</v>
      </c>
      <c r="K56" s="16">
        <f t="shared" si="3"/>
        <v>4.2218598752491134</v>
      </c>
      <c r="L56" s="17">
        <f>SUM(I56/F56)</f>
        <v>1.1998183469573116</v>
      </c>
    </row>
    <row r="57" spans="1:12" ht="15.75" thickBot="1" x14ac:dyDescent="0.3">
      <c r="A57" s="8" t="s">
        <v>98</v>
      </c>
      <c r="B57" s="9" t="s">
        <v>99</v>
      </c>
      <c r="C57" s="10" t="s">
        <v>100</v>
      </c>
      <c r="D57" s="18">
        <v>228993</v>
      </c>
      <c r="E57" s="19">
        <v>852420</v>
      </c>
      <c r="F57" s="52"/>
      <c r="G57" s="18">
        <v>750728</v>
      </c>
      <c r="H57" s="19">
        <v>5847227</v>
      </c>
      <c r="I57" s="19"/>
      <c r="J57" s="54">
        <f>SUM(G57/D57)</f>
        <v>3.2783884223535216</v>
      </c>
      <c r="K57" s="20">
        <f t="shared" si="3"/>
        <v>6.859561014523357</v>
      </c>
      <c r="L57" s="21"/>
    </row>
    <row r="58" spans="1:12" ht="15.75" thickBot="1" x14ac:dyDescent="0.3">
      <c r="A58" s="8" t="s">
        <v>284</v>
      </c>
      <c r="B58" s="9"/>
      <c r="C58" s="10"/>
      <c r="D58" s="18">
        <f>SUM(D3:D57)</f>
        <v>116185589</v>
      </c>
      <c r="E58" s="19">
        <f>SUM(E3:E57)</f>
        <v>136503374</v>
      </c>
      <c r="F58" s="52">
        <f>SUM(F3:F57)</f>
        <v>79943333</v>
      </c>
      <c r="G58" s="64">
        <f t="shared" ref="G58:I58" si="7">SUM(G3:G57)</f>
        <v>408169451</v>
      </c>
      <c r="H58" s="65">
        <f t="shared" si="7"/>
        <v>668520733</v>
      </c>
      <c r="I58" s="65">
        <f t="shared" si="7"/>
        <v>188877894</v>
      </c>
      <c r="J58" s="37"/>
      <c r="K58" s="26"/>
      <c r="L58" s="27"/>
    </row>
    <row r="59" spans="1:12" x14ac:dyDescent="0.25">
      <c r="A59" s="1"/>
      <c r="B59" s="1"/>
      <c r="C59" s="1"/>
      <c r="D59" s="2"/>
      <c r="E59" s="2"/>
      <c r="F59" s="2"/>
    </row>
    <row r="60" spans="1:12" x14ac:dyDescent="0.25">
      <c r="A60" s="1"/>
      <c r="B60" s="1"/>
      <c r="C60" s="1"/>
      <c r="D60" s="2"/>
      <c r="E60" s="2"/>
      <c r="F60" s="2"/>
    </row>
    <row r="61" spans="1:12" x14ac:dyDescent="0.25">
      <c r="A61" s="1"/>
      <c r="B61" s="1"/>
      <c r="C61" s="1"/>
      <c r="D61" s="2"/>
      <c r="E61" s="2"/>
      <c r="F61" s="2"/>
    </row>
    <row r="62" spans="1:12" x14ac:dyDescent="0.25">
      <c r="A62" s="1"/>
      <c r="B62" s="1"/>
      <c r="C62" s="1"/>
      <c r="D62" s="2"/>
      <c r="E62" s="2"/>
      <c r="F62" s="2"/>
    </row>
    <row r="63" spans="1:12" x14ac:dyDescent="0.25">
      <c r="A63" s="1"/>
      <c r="B63" s="1"/>
      <c r="C63" s="1"/>
      <c r="D63" s="2"/>
      <c r="E63" s="2"/>
      <c r="F63" s="2"/>
    </row>
    <row r="64" spans="1:12" x14ac:dyDescent="0.25">
      <c r="A64" s="1"/>
      <c r="B64" s="1"/>
      <c r="C64" s="1"/>
      <c r="D64" s="2"/>
      <c r="E64" s="2"/>
      <c r="F64" s="2"/>
    </row>
    <row r="65" spans="1:6" x14ac:dyDescent="0.25">
      <c r="A65" s="1"/>
      <c r="B65" s="1"/>
      <c r="C65" s="1"/>
      <c r="D65" s="2"/>
      <c r="E65" s="2"/>
      <c r="F65" s="2"/>
    </row>
    <row r="66" spans="1:6" x14ac:dyDescent="0.25">
      <c r="A66" s="1"/>
      <c r="B66" s="1"/>
      <c r="C66" s="1"/>
      <c r="D66" s="2"/>
      <c r="E66" s="2"/>
      <c r="F66" s="2"/>
    </row>
    <row r="67" spans="1:6" x14ac:dyDescent="0.25">
      <c r="A67" s="1"/>
      <c r="B67" s="1"/>
      <c r="C67" s="1"/>
      <c r="D67" s="2"/>
      <c r="E67" s="2"/>
      <c r="F67" s="2"/>
    </row>
    <row r="68" spans="1:6" x14ac:dyDescent="0.25">
      <c r="A68" s="1"/>
      <c r="B68" s="1"/>
      <c r="C68" s="1"/>
      <c r="D68" s="2"/>
      <c r="E68" s="2"/>
      <c r="F68" s="2"/>
    </row>
    <row r="69" spans="1:6" x14ac:dyDescent="0.25">
      <c r="A69" s="1"/>
      <c r="B69" s="1"/>
      <c r="C69" s="1"/>
      <c r="D69" s="2"/>
      <c r="E69" s="2"/>
      <c r="F69" s="2"/>
    </row>
    <row r="70" spans="1:6" x14ac:dyDescent="0.25">
      <c r="A70" s="1"/>
      <c r="B70" s="1"/>
      <c r="C70" s="1"/>
      <c r="D70" s="2"/>
      <c r="E70" s="2"/>
      <c r="F70" s="2"/>
    </row>
    <row r="71" spans="1:6" x14ac:dyDescent="0.25">
      <c r="A71" s="1"/>
      <c r="B71" s="1"/>
      <c r="C71" s="1"/>
      <c r="D71" s="2"/>
      <c r="E71" s="2"/>
      <c r="F71" s="2"/>
    </row>
    <row r="72" spans="1:6" x14ac:dyDescent="0.25">
      <c r="A72" s="1"/>
      <c r="B72" s="1"/>
      <c r="C72" s="1"/>
      <c r="D72" s="2"/>
      <c r="E72" s="2"/>
      <c r="F72" s="2"/>
    </row>
    <row r="73" spans="1:6" x14ac:dyDescent="0.25">
      <c r="A73" s="1"/>
      <c r="B73" s="1"/>
      <c r="C73" s="1"/>
      <c r="D73" s="2"/>
      <c r="E73" s="2"/>
      <c r="F73" s="2"/>
    </row>
    <row r="74" spans="1:6" x14ac:dyDescent="0.25">
      <c r="A74" s="1"/>
      <c r="B74" s="1"/>
      <c r="C74" s="1"/>
      <c r="D74" s="2"/>
      <c r="E74" s="2"/>
      <c r="F74" s="2"/>
    </row>
    <row r="75" spans="1:6" x14ac:dyDescent="0.25">
      <c r="A75" s="1"/>
      <c r="B75" s="1"/>
      <c r="C75" s="1"/>
      <c r="D75" s="2"/>
      <c r="E75" s="2"/>
      <c r="F75" s="2"/>
    </row>
    <row r="76" spans="1:6" x14ac:dyDescent="0.25">
      <c r="A76" s="1"/>
      <c r="B76" s="1"/>
      <c r="C76" s="1"/>
      <c r="D76" s="2"/>
      <c r="E76" s="2"/>
      <c r="F76" s="2"/>
    </row>
    <row r="77" spans="1:6" x14ac:dyDescent="0.25">
      <c r="A77" s="1"/>
      <c r="B77" s="1"/>
      <c r="C77" s="1"/>
      <c r="D77" s="2"/>
      <c r="E77" s="2"/>
      <c r="F77" s="2"/>
    </row>
    <row r="78" spans="1:6" x14ac:dyDescent="0.25">
      <c r="A78" s="1"/>
      <c r="B78" s="1"/>
      <c r="C78" s="1"/>
      <c r="D78" s="2"/>
      <c r="E78" s="2"/>
      <c r="F78" s="2"/>
    </row>
    <row r="79" spans="1:6" x14ac:dyDescent="0.25">
      <c r="A79" s="1"/>
      <c r="B79" s="1"/>
      <c r="C79" s="1"/>
      <c r="D79" s="2"/>
      <c r="E79" s="2"/>
      <c r="F79" s="2"/>
    </row>
    <row r="80" spans="1:6" x14ac:dyDescent="0.25">
      <c r="A80" s="1"/>
      <c r="B80" s="1"/>
      <c r="C80" s="1"/>
      <c r="D80" s="2"/>
      <c r="E80" s="2"/>
      <c r="F80" s="2"/>
    </row>
    <row r="81" spans="1:6" x14ac:dyDescent="0.25">
      <c r="A81" s="1"/>
      <c r="B81" s="1"/>
      <c r="C81" s="1"/>
      <c r="D81" s="2"/>
      <c r="E81" s="2"/>
      <c r="F81" s="2"/>
    </row>
    <row r="82" spans="1:6" x14ac:dyDescent="0.25">
      <c r="A82" s="1"/>
      <c r="B82" s="1"/>
      <c r="C82" s="1"/>
      <c r="D82" s="2"/>
      <c r="E82" s="2"/>
      <c r="F82" s="2"/>
    </row>
    <row r="83" spans="1:6" x14ac:dyDescent="0.25">
      <c r="A83" s="1"/>
      <c r="B83" s="1"/>
      <c r="C83" s="1"/>
      <c r="D83" s="2"/>
      <c r="E83" s="2"/>
      <c r="F83" s="2"/>
    </row>
    <row r="84" spans="1:6" x14ac:dyDescent="0.25">
      <c r="A84" s="1"/>
      <c r="B84" s="1"/>
      <c r="C84" s="1"/>
      <c r="D84" s="2"/>
      <c r="E84" s="2"/>
      <c r="F84" s="2"/>
    </row>
    <row r="85" spans="1:6" x14ac:dyDescent="0.25">
      <c r="A85" s="1"/>
      <c r="B85" s="1"/>
      <c r="C85" s="1"/>
      <c r="D85" s="2"/>
      <c r="E85" s="2"/>
      <c r="F85" s="2"/>
    </row>
    <row r="86" spans="1:6" x14ac:dyDescent="0.25">
      <c r="A86" s="1"/>
      <c r="B86" s="1"/>
      <c r="C86" s="1"/>
      <c r="D86" s="2"/>
      <c r="E86" s="2"/>
      <c r="F86" s="2"/>
    </row>
    <row r="87" spans="1:6" x14ac:dyDescent="0.25">
      <c r="A87" s="1"/>
      <c r="B87" s="1"/>
      <c r="C87" s="1"/>
      <c r="D87" s="2"/>
      <c r="E87" s="2"/>
      <c r="F87" s="2"/>
    </row>
    <row r="88" spans="1:6" x14ac:dyDescent="0.25">
      <c r="A88" s="1"/>
      <c r="B88" s="1"/>
      <c r="C88" s="1"/>
      <c r="D88" s="2"/>
      <c r="E88" s="2"/>
      <c r="F88" s="2"/>
    </row>
    <row r="89" spans="1:6" x14ac:dyDescent="0.25">
      <c r="A89" s="1"/>
      <c r="B89" s="1"/>
      <c r="C89" s="1"/>
      <c r="D89" s="2"/>
      <c r="E89" s="2"/>
      <c r="F89" s="2"/>
    </row>
    <row r="90" spans="1:6" x14ac:dyDescent="0.25">
      <c r="A90" s="1"/>
      <c r="B90" s="1"/>
      <c r="C90" s="1"/>
      <c r="D90" s="2"/>
      <c r="E90" s="2"/>
      <c r="F90" s="2"/>
    </row>
    <row r="91" spans="1:6" x14ac:dyDescent="0.25">
      <c r="A91" s="1"/>
      <c r="B91" s="1"/>
      <c r="C91" s="1"/>
      <c r="D91" s="2"/>
      <c r="E91" s="2"/>
      <c r="F91" s="2"/>
    </row>
    <row r="92" spans="1:6" x14ac:dyDescent="0.25">
      <c r="A92" s="1"/>
      <c r="B92" s="1"/>
      <c r="C92" s="1"/>
      <c r="D92" s="2"/>
      <c r="E92" s="2"/>
      <c r="F92" s="2"/>
    </row>
    <row r="93" spans="1:6" x14ac:dyDescent="0.25">
      <c r="A93" s="1"/>
      <c r="B93" s="1"/>
      <c r="C93" s="1"/>
      <c r="D93" s="2"/>
      <c r="E93" s="2"/>
      <c r="F93" s="2"/>
    </row>
    <row r="94" spans="1:6" x14ac:dyDescent="0.25">
      <c r="A94" s="1"/>
      <c r="B94" s="1"/>
      <c r="C94" s="1"/>
      <c r="D94" s="2"/>
      <c r="E94" s="2"/>
      <c r="F94" s="2"/>
    </row>
    <row r="95" spans="1:6" x14ac:dyDescent="0.25">
      <c r="A95" s="1"/>
      <c r="B95" s="1"/>
      <c r="C95" s="1"/>
      <c r="D95" s="2"/>
      <c r="E95" s="2"/>
      <c r="F95" s="2"/>
    </row>
    <row r="96" spans="1:6" x14ac:dyDescent="0.25">
      <c r="A96" s="1"/>
      <c r="B96" s="1"/>
      <c r="C96" s="1"/>
      <c r="D96" s="2"/>
      <c r="E96" s="2"/>
      <c r="F96" s="2"/>
    </row>
    <row r="97" spans="1:6" x14ac:dyDescent="0.25">
      <c r="A97" s="1"/>
      <c r="B97" s="1"/>
      <c r="C97" s="1"/>
      <c r="D97" s="2"/>
      <c r="E97" s="2"/>
      <c r="F97" s="2"/>
    </row>
    <row r="98" spans="1:6" x14ac:dyDescent="0.25">
      <c r="A98" s="1"/>
      <c r="B98" s="1"/>
      <c r="C98" s="1"/>
      <c r="D98" s="2"/>
      <c r="E98" s="2"/>
      <c r="F98" s="2"/>
    </row>
    <row r="99" spans="1:6" x14ac:dyDescent="0.25">
      <c r="A99" s="1"/>
      <c r="B99" s="1"/>
      <c r="C99" s="1"/>
      <c r="D99" s="2"/>
      <c r="E99" s="2"/>
      <c r="F99" s="2"/>
    </row>
    <row r="100" spans="1:6" x14ac:dyDescent="0.25">
      <c r="A100" s="1"/>
      <c r="B100" s="1"/>
      <c r="C100" s="1"/>
      <c r="D100" s="2"/>
      <c r="E100" s="2"/>
      <c r="F100" s="2"/>
    </row>
    <row r="101" spans="1:6" x14ac:dyDescent="0.25">
      <c r="A101" s="1"/>
      <c r="B101" s="1"/>
      <c r="C101" s="1"/>
      <c r="D101" s="2"/>
      <c r="E101" s="2"/>
      <c r="F101" s="2"/>
    </row>
    <row r="102" spans="1:6" x14ac:dyDescent="0.25">
      <c r="A102" s="1"/>
      <c r="B102" s="1"/>
      <c r="C102" s="1"/>
      <c r="D102" s="2"/>
      <c r="E102" s="2"/>
      <c r="F102" s="2"/>
    </row>
    <row r="103" spans="1:6" x14ac:dyDescent="0.25">
      <c r="A103" s="1"/>
      <c r="B103" s="1"/>
      <c r="C103" s="1"/>
      <c r="D103" s="2"/>
      <c r="E103" s="2"/>
      <c r="F103" s="2"/>
    </row>
    <row r="104" spans="1:6" x14ac:dyDescent="0.25">
      <c r="A104" s="1"/>
      <c r="B104" s="1"/>
      <c r="C104" s="1"/>
      <c r="D104" s="2"/>
      <c r="E104" s="2"/>
      <c r="F104" s="2"/>
    </row>
    <row r="105" spans="1:6" x14ac:dyDescent="0.25">
      <c r="A105" s="1"/>
      <c r="B105" s="1"/>
      <c r="C105" s="1"/>
      <c r="D105" s="2"/>
      <c r="E105" s="2"/>
      <c r="F105" s="2"/>
    </row>
    <row r="106" spans="1:6" x14ac:dyDescent="0.25">
      <c r="A106" s="1"/>
      <c r="B106" s="1"/>
      <c r="C106" s="1"/>
      <c r="D106" s="2"/>
      <c r="E106" s="2"/>
      <c r="F106" s="2"/>
    </row>
    <row r="107" spans="1:6" x14ac:dyDescent="0.25">
      <c r="A107" s="1"/>
      <c r="B107" s="1"/>
      <c r="C107" s="1"/>
      <c r="D107" s="2"/>
      <c r="E107" s="2"/>
      <c r="F107" s="2"/>
    </row>
    <row r="108" spans="1:6" x14ac:dyDescent="0.25">
      <c r="A108" s="1"/>
      <c r="B108" s="1"/>
      <c r="C108" s="1"/>
      <c r="D108" s="2"/>
      <c r="E108" s="2"/>
      <c r="F108" s="2"/>
    </row>
    <row r="109" spans="1:6" x14ac:dyDescent="0.25">
      <c r="A109" s="1"/>
      <c r="B109" s="1"/>
      <c r="C109" s="1"/>
      <c r="D109" s="2"/>
      <c r="E109" s="2"/>
      <c r="F109" s="2"/>
    </row>
    <row r="110" spans="1:6" x14ac:dyDescent="0.25">
      <c r="A110" s="1"/>
      <c r="B110" s="1"/>
      <c r="C110" s="1"/>
      <c r="D110" s="2"/>
      <c r="E110" s="2"/>
      <c r="F110" s="2"/>
    </row>
    <row r="111" spans="1:6" x14ac:dyDescent="0.25">
      <c r="A111" s="1"/>
      <c r="B111" s="1"/>
      <c r="C111" s="1"/>
      <c r="D111" s="2"/>
      <c r="E111" s="2"/>
      <c r="F111" s="2"/>
    </row>
    <row r="112" spans="1:6" x14ac:dyDescent="0.25">
      <c r="A112" s="1"/>
      <c r="B112" s="1"/>
      <c r="C112" s="1"/>
      <c r="D112" s="2"/>
      <c r="E112" s="2"/>
      <c r="F112" s="2"/>
    </row>
    <row r="113" spans="1:6" x14ac:dyDescent="0.25">
      <c r="A113" s="1"/>
      <c r="B113" s="1"/>
      <c r="C113" s="1"/>
      <c r="D113" s="2"/>
      <c r="E113" s="2"/>
      <c r="F113" s="2"/>
    </row>
    <row r="114" spans="1:6" x14ac:dyDescent="0.25">
      <c r="A114" s="1"/>
      <c r="B114" s="1"/>
      <c r="C114" s="1"/>
      <c r="D114" s="2"/>
      <c r="E114" s="2"/>
      <c r="F114" s="2"/>
    </row>
    <row r="115" spans="1:6" x14ac:dyDescent="0.25">
      <c r="A115" s="1"/>
      <c r="B115" s="1"/>
      <c r="C115" s="1"/>
      <c r="D115" s="2"/>
      <c r="E115" s="2"/>
      <c r="F115" s="2"/>
    </row>
    <row r="116" spans="1:6" x14ac:dyDescent="0.25">
      <c r="A116" s="1"/>
      <c r="B116" s="1"/>
      <c r="C116" s="1"/>
      <c r="D116" s="2"/>
      <c r="E116" s="2"/>
      <c r="F116" s="2"/>
    </row>
    <row r="117" spans="1:6" x14ac:dyDescent="0.25">
      <c r="A117" s="1"/>
      <c r="B117" s="1"/>
      <c r="C117" s="1"/>
      <c r="D117" s="2"/>
      <c r="E117" s="2"/>
      <c r="F117" s="2"/>
    </row>
    <row r="118" spans="1:6" x14ac:dyDescent="0.25">
      <c r="A118" s="1"/>
      <c r="B118" s="1"/>
      <c r="C118" s="1"/>
      <c r="D118" s="2"/>
      <c r="E118" s="2"/>
      <c r="F118" s="2"/>
    </row>
    <row r="119" spans="1:6" x14ac:dyDescent="0.25">
      <c r="A119" s="1"/>
      <c r="B119" s="1"/>
      <c r="C119" s="1"/>
      <c r="D119" s="2"/>
      <c r="E119" s="2"/>
      <c r="F119" s="2"/>
    </row>
    <row r="120" spans="1:6" x14ac:dyDescent="0.25">
      <c r="A120" s="1"/>
      <c r="B120" s="1"/>
      <c r="C120" s="1"/>
      <c r="D120" s="2"/>
      <c r="E120" s="2"/>
      <c r="F120" s="2"/>
    </row>
    <row r="121" spans="1:6" x14ac:dyDescent="0.25">
      <c r="A121" s="1"/>
      <c r="B121" s="1"/>
      <c r="C121" s="1"/>
      <c r="D121" s="2"/>
      <c r="E121" s="2"/>
      <c r="F121" s="2"/>
    </row>
    <row r="122" spans="1:6" x14ac:dyDescent="0.25">
      <c r="A122" s="1"/>
      <c r="B122" s="1"/>
      <c r="C122" s="1"/>
      <c r="D122" s="2"/>
      <c r="E122" s="2"/>
      <c r="F122" s="2"/>
    </row>
    <row r="123" spans="1:6" x14ac:dyDescent="0.25">
      <c r="A123" s="1"/>
      <c r="B123" s="1"/>
      <c r="C123" s="1"/>
      <c r="D123" s="2"/>
      <c r="E123" s="2"/>
      <c r="F123" s="2"/>
    </row>
    <row r="124" spans="1:6" x14ac:dyDescent="0.25">
      <c r="A124" s="1"/>
      <c r="B124" s="1"/>
      <c r="C124" s="1"/>
      <c r="D124" s="2"/>
      <c r="E124" s="2"/>
      <c r="F124" s="2"/>
    </row>
    <row r="125" spans="1:6" x14ac:dyDescent="0.25">
      <c r="A125" s="1"/>
      <c r="B125" s="1"/>
      <c r="C125" s="1"/>
      <c r="D125" s="2"/>
      <c r="E125" s="2"/>
      <c r="F125" s="2"/>
    </row>
    <row r="126" spans="1:6" x14ac:dyDescent="0.25">
      <c r="A126" s="1"/>
      <c r="B126" s="1"/>
      <c r="C126" s="1"/>
      <c r="D126" s="2"/>
      <c r="E126" s="2"/>
      <c r="F126" s="2"/>
    </row>
    <row r="127" spans="1:6" x14ac:dyDescent="0.25">
      <c r="A127" s="1"/>
      <c r="B127" s="1"/>
      <c r="C127" s="1"/>
      <c r="D127" s="2"/>
      <c r="E127" s="2"/>
      <c r="F127" s="2"/>
    </row>
    <row r="128" spans="1:6" x14ac:dyDescent="0.25">
      <c r="A128" s="1"/>
      <c r="B128" s="1"/>
      <c r="C128" s="1"/>
      <c r="D128" s="2"/>
      <c r="E128" s="2"/>
      <c r="F128" s="2"/>
    </row>
    <row r="129" spans="1:6" x14ac:dyDescent="0.25">
      <c r="A129" s="1"/>
      <c r="B129" s="1"/>
      <c r="C129" s="1"/>
      <c r="D129" s="2"/>
      <c r="E129" s="2"/>
      <c r="F129" s="2"/>
    </row>
    <row r="130" spans="1:6" x14ac:dyDescent="0.25">
      <c r="A130" s="1"/>
      <c r="B130" s="1"/>
      <c r="C130" s="1"/>
      <c r="D130" s="2"/>
      <c r="E130" s="2"/>
      <c r="F130" s="2"/>
    </row>
    <row r="131" spans="1:6" x14ac:dyDescent="0.25">
      <c r="A131" s="1"/>
      <c r="B131" s="1"/>
      <c r="C131" s="1"/>
      <c r="D131" s="2"/>
      <c r="E131" s="2"/>
      <c r="F131" s="2"/>
    </row>
    <row r="132" spans="1:6" x14ac:dyDescent="0.25">
      <c r="A132" s="1"/>
      <c r="B132" s="1"/>
      <c r="C132" s="1"/>
      <c r="D132" s="2"/>
      <c r="E132" s="2"/>
      <c r="F132" s="2"/>
    </row>
    <row r="133" spans="1:6" x14ac:dyDescent="0.25">
      <c r="A133" s="1"/>
      <c r="B133" s="1"/>
      <c r="C133" s="1"/>
      <c r="D133" s="2"/>
      <c r="E133" s="2"/>
      <c r="F133" s="2"/>
    </row>
    <row r="134" spans="1:6" x14ac:dyDescent="0.25">
      <c r="A134" s="1"/>
      <c r="B134" s="1"/>
      <c r="C134" s="1"/>
      <c r="D134" s="2"/>
      <c r="E134" s="2"/>
      <c r="F134" s="2"/>
    </row>
    <row r="135" spans="1:6" x14ac:dyDescent="0.25">
      <c r="A135" s="1"/>
      <c r="B135" s="1"/>
      <c r="C135" s="1"/>
      <c r="D135" s="2"/>
      <c r="E135" s="2"/>
      <c r="F135" s="2"/>
    </row>
    <row r="136" spans="1:6" x14ac:dyDescent="0.25">
      <c r="A136" s="1"/>
      <c r="B136" s="1"/>
      <c r="C136" s="1"/>
      <c r="D136" s="2"/>
      <c r="E136" s="2"/>
      <c r="F136" s="2"/>
    </row>
    <row r="137" spans="1:6" x14ac:dyDescent="0.25">
      <c r="A137" s="1"/>
      <c r="B137" s="1"/>
      <c r="C137" s="1"/>
      <c r="D137" s="2"/>
      <c r="E137" s="2"/>
      <c r="F137" s="2"/>
    </row>
    <row r="138" spans="1:6" x14ac:dyDescent="0.25">
      <c r="A138" s="1"/>
      <c r="B138" s="1"/>
      <c r="C138" s="1"/>
      <c r="D138" s="2"/>
      <c r="E138" s="2"/>
      <c r="F138" s="2"/>
    </row>
    <row r="139" spans="1:6" x14ac:dyDescent="0.25">
      <c r="A139" s="1"/>
      <c r="B139" s="1"/>
      <c r="C139" s="1"/>
      <c r="D139" s="2"/>
      <c r="E139" s="2"/>
      <c r="F139" s="2"/>
    </row>
    <row r="140" spans="1:6" x14ac:dyDescent="0.25">
      <c r="A140" s="1"/>
      <c r="B140" s="1"/>
      <c r="C140" s="1"/>
      <c r="D140" s="2"/>
      <c r="E140" s="2"/>
      <c r="F140" s="2"/>
    </row>
    <row r="141" spans="1:6" x14ac:dyDescent="0.25">
      <c r="A141" s="1"/>
      <c r="B141" s="1"/>
      <c r="C141" s="1"/>
      <c r="D141" s="2"/>
      <c r="E141" s="2"/>
      <c r="F141" s="2"/>
    </row>
    <row r="142" spans="1:6" x14ac:dyDescent="0.25">
      <c r="A142" s="1"/>
      <c r="B142" s="1"/>
      <c r="C142" s="1"/>
      <c r="D142" s="2"/>
      <c r="E142" s="2"/>
      <c r="F142" s="2"/>
    </row>
    <row r="143" spans="1:6" x14ac:dyDescent="0.25">
      <c r="A143" s="1"/>
      <c r="B143" s="1"/>
      <c r="C143" s="1"/>
      <c r="D143" s="2"/>
      <c r="E143" s="2"/>
      <c r="F143" s="2"/>
    </row>
    <row r="144" spans="1:6" x14ac:dyDescent="0.25">
      <c r="A144" s="1"/>
      <c r="B144" s="1"/>
      <c r="C144" s="1"/>
      <c r="D144" s="2"/>
      <c r="E144" s="2"/>
      <c r="F144" s="2"/>
    </row>
    <row r="145" spans="1:6" x14ac:dyDescent="0.25">
      <c r="A145" s="1"/>
      <c r="B145" s="1"/>
      <c r="C145" s="1"/>
      <c r="D145" s="2"/>
      <c r="E145" s="2"/>
      <c r="F145" s="2"/>
    </row>
    <row r="146" spans="1:6" x14ac:dyDescent="0.25">
      <c r="A146" s="1"/>
      <c r="B146" s="1"/>
      <c r="C146" s="1"/>
      <c r="D146" s="2"/>
      <c r="E146" s="2"/>
      <c r="F146" s="2"/>
    </row>
    <row r="147" spans="1:6" x14ac:dyDescent="0.25">
      <c r="A147" s="1"/>
      <c r="B147" s="1"/>
      <c r="C147" s="1"/>
      <c r="D147" s="2"/>
      <c r="E147" s="2"/>
      <c r="F147" s="2"/>
    </row>
    <row r="148" spans="1:6" x14ac:dyDescent="0.25">
      <c r="A148" s="1"/>
      <c r="B148" s="1"/>
      <c r="C148" s="1"/>
      <c r="D148" s="2"/>
      <c r="E148" s="2"/>
      <c r="F148" s="2"/>
    </row>
    <row r="149" spans="1:6" x14ac:dyDescent="0.25">
      <c r="A149" s="1"/>
      <c r="B149" s="1"/>
      <c r="C149" s="1"/>
      <c r="D149" s="2"/>
      <c r="E149" s="2"/>
      <c r="F149" s="2"/>
    </row>
    <row r="150" spans="1:6" x14ac:dyDescent="0.25">
      <c r="A150" s="1"/>
      <c r="B150" s="1"/>
      <c r="C150" s="1"/>
      <c r="D150" s="2"/>
      <c r="E150" s="2"/>
      <c r="F150" s="2"/>
    </row>
    <row r="151" spans="1:6" x14ac:dyDescent="0.25">
      <c r="A151" s="1"/>
      <c r="B151" s="1"/>
      <c r="C151" s="1"/>
      <c r="D151" s="2"/>
      <c r="E151" s="2"/>
      <c r="F151" s="2"/>
    </row>
    <row r="152" spans="1:6" x14ac:dyDescent="0.25">
      <c r="A152" s="1"/>
      <c r="B152" s="1"/>
      <c r="C152" s="1"/>
      <c r="D152" s="2"/>
      <c r="E152" s="2"/>
      <c r="F152" s="2"/>
    </row>
    <row r="153" spans="1:6" x14ac:dyDescent="0.25">
      <c r="A153" s="1"/>
      <c r="B153" s="1"/>
      <c r="C153" s="1"/>
      <c r="D153" s="2"/>
      <c r="E153" s="2"/>
      <c r="F153" s="2"/>
    </row>
    <row r="154" spans="1:6" x14ac:dyDescent="0.25">
      <c r="A154" s="1"/>
      <c r="B154" s="1"/>
      <c r="C154" s="1"/>
      <c r="D154" s="2"/>
      <c r="E154" s="2"/>
      <c r="F154" s="2"/>
    </row>
    <row r="155" spans="1:6" x14ac:dyDescent="0.25">
      <c r="A155" s="1"/>
      <c r="B155" s="1"/>
      <c r="C155" s="1"/>
      <c r="D155" s="2"/>
      <c r="E155" s="2"/>
      <c r="F155" s="2"/>
    </row>
    <row r="156" spans="1:6" x14ac:dyDescent="0.25">
      <c r="A156" s="1"/>
      <c r="B156" s="1"/>
      <c r="C156" s="1"/>
      <c r="D156" s="2"/>
      <c r="E156" s="2"/>
      <c r="F156" s="2"/>
    </row>
    <row r="157" spans="1:6" x14ac:dyDescent="0.25">
      <c r="A157" s="1"/>
      <c r="B157" s="1"/>
      <c r="C157" s="1"/>
      <c r="D157" s="2"/>
      <c r="E157" s="2"/>
      <c r="F157" s="2"/>
    </row>
    <row r="158" spans="1:6" x14ac:dyDescent="0.25">
      <c r="A158" s="1"/>
      <c r="B158" s="1"/>
      <c r="C158" s="1"/>
      <c r="D158" s="2"/>
      <c r="E158" s="2"/>
      <c r="F158" s="2"/>
    </row>
    <row r="159" spans="1:6" x14ac:dyDescent="0.25">
      <c r="A159" s="1"/>
      <c r="B159" s="1"/>
      <c r="C159" s="1"/>
      <c r="D159" s="2"/>
      <c r="E159" s="2"/>
      <c r="F159" s="2"/>
    </row>
    <row r="160" spans="1:6" x14ac:dyDescent="0.25">
      <c r="A160" s="1"/>
      <c r="B160" s="1"/>
      <c r="C160" s="1"/>
      <c r="D160" s="2"/>
      <c r="E160" s="2"/>
      <c r="F160" s="2"/>
    </row>
    <row r="161" spans="1:6" x14ac:dyDescent="0.25">
      <c r="A161" s="1"/>
      <c r="B161" s="1"/>
      <c r="C161" s="1"/>
      <c r="D161" s="2"/>
      <c r="E161" s="2"/>
      <c r="F161" s="2"/>
    </row>
    <row r="162" spans="1:6" x14ac:dyDescent="0.25">
      <c r="A162" s="1"/>
      <c r="B162" s="1"/>
      <c r="C162" s="1"/>
      <c r="D162" s="2"/>
      <c r="E162" s="2"/>
      <c r="F162" s="2"/>
    </row>
    <row r="163" spans="1:6" x14ac:dyDescent="0.25">
      <c r="A163" s="1"/>
      <c r="B163" s="1"/>
      <c r="C163" s="1"/>
      <c r="D163" s="2"/>
      <c r="E163" s="2"/>
      <c r="F163" s="2"/>
    </row>
    <row r="164" spans="1:6" x14ac:dyDescent="0.25">
      <c r="A164" s="1"/>
      <c r="B164" s="1"/>
      <c r="C164" s="1"/>
      <c r="D164" s="2"/>
      <c r="E164" s="2"/>
      <c r="F164" s="2"/>
    </row>
    <row r="165" spans="1:6" x14ac:dyDescent="0.25">
      <c r="A165" s="1"/>
      <c r="B165" s="1"/>
      <c r="C165" s="1"/>
      <c r="D165" s="2"/>
      <c r="E165" s="2"/>
      <c r="F165" s="2"/>
    </row>
  </sheetData>
  <sortState xmlns:xlrd2="http://schemas.microsoft.com/office/spreadsheetml/2017/richdata2" ref="A3:L57">
    <sortCondition ref="B3:B57"/>
  </sortState>
  <mergeCells count="1">
    <mergeCell ref="A1:L1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6"/>
  <sheetViews>
    <sheetView workbookViewId="0">
      <selection activeCell="A3" sqref="A3:L65"/>
    </sheetView>
  </sheetViews>
  <sheetFormatPr defaultRowHeight="15" x14ac:dyDescent="0.25"/>
  <cols>
    <col min="2" max="2" width="22.5703125" bestFit="1" customWidth="1"/>
    <col min="3" max="3" width="9" bestFit="1" customWidth="1"/>
    <col min="4" max="4" width="10.140625" bestFit="1" customWidth="1"/>
    <col min="5" max="5" width="11.140625" bestFit="1" customWidth="1"/>
    <col min="6" max="6" width="11.140625" customWidth="1"/>
    <col min="7" max="8" width="11.140625" bestFit="1" customWidth="1"/>
    <col min="9" max="9" width="11.140625" customWidth="1"/>
    <col min="12" max="12" width="12.7109375" bestFit="1" customWidth="1"/>
  </cols>
  <sheetData>
    <row r="1" spans="1:12" ht="19.5" thickBot="1" x14ac:dyDescent="0.35">
      <c r="A1" s="93" t="s">
        <v>296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5.75" thickBot="1" x14ac:dyDescent="0.3">
      <c r="A2" s="24"/>
      <c r="B2" s="25"/>
      <c r="C2" s="25"/>
      <c r="D2" s="43" t="s">
        <v>277</v>
      </c>
      <c r="E2" s="31" t="s">
        <v>278</v>
      </c>
      <c r="F2" s="32" t="s">
        <v>536</v>
      </c>
      <c r="G2" s="43" t="s">
        <v>279</v>
      </c>
      <c r="H2" s="31" t="s">
        <v>280</v>
      </c>
      <c r="I2" s="32" t="s">
        <v>537</v>
      </c>
      <c r="J2" s="31" t="s">
        <v>297</v>
      </c>
      <c r="K2" s="31" t="s">
        <v>298</v>
      </c>
      <c r="L2" s="32" t="s">
        <v>538</v>
      </c>
    </row>
    <row r="3" spans="1:12" x14ac:dyDescent="0.25">
      <c r="A3" s="3" t="s">
        <v>191</v>
      </c>
      <c r="B3" s="4" t="s">
        <v>192</v>
      </c>
      <c r="C3" s="4" t="s">
        <v>193</v>
      </c>
      <c r="D3" s="14">
        <v>90224</v>
      </c>
      <c r="E3" s="2">
        <v>47705</v>
      </c>
      <c r="F3" s="38"/>
      <c r="G3" s="14">
        <v>203005</v>
      </c>
      <c r="H3" s="2">
        <v>190820</v>
      </c>
      <c r="I3" s="38"/>
      <c r="J3" s="16">
        <f>SUM(G3/D3)</f>
        <v>2.2500110835254477</v>
      </c>
      <c r="K3" s="16">
        <f>SUM(H3/E3)</f>
        <v>4</v>
      </c>
      <c r="L3" s="15"/>
    </row>
    <row r="4" spans="1:12" x14ac:dyDescent="0.25">
      <c r="A4" s="6" t="s">
        <v>226</v>
      </c>
      <c r="B4" s="1" t="s">
        <v>227</v>
      </c>
      <c r="C4" s="1" t="s">
        <v>228</v>
      </c>
      <c r="D4" s="14">
        <v>13</v>
      </c>
      <c r="E4" s="2"/>
      <c r="F4" s="38"/>
      <c r="G4" s="14">
        <v>65</v>
      </c>
      <c r="H4" s="2"/>
      <c r="I4" s="38"/>
      <c r="J4" s="16">
        <f t="shared" ref="J4:J11" si="0">SUM(G4/D4)</f>
        <v>5</v>
      </c>
      <c r="K4" s="16"/>
      <c r="L4" s="15"/>
    </row>
    <row r="5" spans="1:12" x14ac:dyDescent="0.25">
      <c r="A5" s="6" t="s">
        <v>116</v>
      </c>
      <c r="B5" s="1" t="s">
        <v>117</v>
      </c>
      <c r="C5" s="1" t="s">
        <v>118</v>
      </c>
      <c r="D5" s="14">
        <v>765058</v>
      </c>
      <c r="E5" s="2">
        <v>4132476</v>
      </c>
      <c r="F5" s="38">
        <v>36489</v>
      </c>
      <c r="G5" s="14">
        <v>3010645</v>
      </c>
      <c r="H5" s="2">
        <v>19597297</v>
      </c>
      <c r="I5" s="38">
        <v>0</v>
      </c>
      <c r="J5" s="16">
        <f t="shared" si="0"/>
        <v>3.9351853062120781</v>
      </c>
      <c r="K5" s="16">
        <f>SUM(H5/E5)</f>
        <v>4.7422651698400671</v>
      </c>
      <c r="L5" s="17">
        <f>SUM(I5/F5)</f>
        <v>0</v>
      </c>
    </row>
    <row r="6" spans="1:12" x14ac:dyDescent="0.25">
      <c r="A6" s="6" t="s">
        <v>116</v>
      </c>
      <c r="B6" s="1" t="s">
        <v>117</v>
      </c>
      <c r="C6" s="1" t="s">
        <v>118</v>
      </c>
      <c r="D6" s="14">
        <v>167095</v>
      </c>
      <c r="E6" s="2"/>
      <c r="F6" s="38">
        <v>30326</v>
      </c>
      <c r="G6" s="14">
        <v>824749</v>
      </c>
      <c r="H6" s="2"/>
      <c r="I6" s="38">
        <v>0</v>
      </c>
      <c r="J6" s="16">
        <f t="shared" si="0"/>
        <v>4.935808970944672</v>
      </c>
      <c r="K6" s="16"/>
      <c r="L6" s="17">
        <f>SUM(I6/F6)</f>
        <v>0</v>
      </c>
    </row>
    <row r="7" spans="1:12" x14ac:dyDescent="0.25">
      <c r="A7" s="6" t="s">
        <v>18</v>
      </c>
      <c r="B7" s="1" t="s">
        <v>19</v>
      </c>
      <c r="C7" s="1" t="s">
        <v>20</v>
      </c>
      <c r="D7" s="14">
        <v>39952</v>
      </c>
      <c r="E7" s="2">
        <v>860503</v>
      </c>
      <c r="F7" s="38">
        <v>7744</v>
      </c>
      <c r="G7" s="14">
        <v>29420</v>
      </c>
      <c r="H7" s="2">
        <v>2673456</v>
      </c>
      <c r="I7" s="38">
        <v>5808</v>
      </c>
      <c r="J7" s="16">
        <f t="shared" si="0"/>
        <v>0.73638366039247094</v>
      </c>
      <c r="K7" s="16">
        <f t="shared" ref="K7:K38" si="1">SUM(H7/E7)</f>
        <v>3.1068526199211393</v>
      </c>
      <c r="L7" s="15">
        <f>SUM(I7/F7)</f>
        <v>0.75</v>
      </c>
    </row>
    <row r="8" spans="1:12" x14ac:dyDescent="0.25">
      <c r="A8" s="6" t="s">
        <v>268</v>
      </c>
      <c r="B8" s="1" t="s">
        <v>269</v>
      </c>
      <c r="C8" s="1" t="s">
        <v>270</v>
      </c>
      <c r="D8" s="14">
        <v>18362</v>
      </c>
      <c r="E8" s="2">
        <v>130800</v>
      </c>
      <c r="F8" s="38"/>
      <c r="G8" s="14">
        <v>41314</v>
      </c>
      <c r="H8" s="2">
        <v>523200</v>
      </c>
      <c r="I8" s="38"/>
      <c r="J8" s="16">
        <f t="shared" si="0"/>
        <v>2.2499727698507788</v>
      </c>
      <c r="K8" s="16">
        <f t="shared" si="1"/>
        <v>4</v>
      </c>
      <c r="L8" s="17"/>
    </row>
    <row r="9" spans="1:12" x14ac:dyDescent="0.25">
      <c r="A9" s="6" t="s">
        <v>3</v>
      </c>
      <c r="B9" s="1" t="s">
        <v>4</v>
      </c>
      <c r="C9" s="1" t="s">
        <v>5</v>
      </c>
      <c r="D9" s="14">
        <v>900</v>
      </c>
      <c r="E9" s="2">
        <v>8712</v>
      </c>
      <c r="F9" s="38"/>
      <c r="G9" s="14">
        <v>900</v>
      </c>
      <c r="H9" s="2">
        <v>8712</v>
      </c>
      <c r="I9" s="38"/>
      <c r="J9">
        <f t="shared" si="0"/>
        <v>1</v>
      </c>
      <c r="K9">
        <f t="shared" si="1"/>
        <v>1</v>
      </c>
      <c r="L9" s="15"/>
    </row>
    <row r="10" spans="1:12" x14ac:dyDescent="0.25">
      <c r="A10" s="6" t="s">
        <v>59</v>
      </c>
      <c r="B10" s="1" t="s">
        <v>60</v>
      </c>
      <c r="C10" s="1" t="s">
        <v>61</v>
      </c>
      <c r="D10" s="14">
        <v>179937</v>
      </c>
      <c r="E10" s="2">
        <v>823532</v>
      </c>
      <c r="F10" s="38"/>
      <c r="G10" s="14">
        <v>968353</v>
      </c>
      <c r="H10" s="2">
        <v>5855027</v>
      </c>
      <c r="I10" s="38"/>
      <c r="J10" s="16">
        <f t="shared" si="0"/>
        <v>5.3816224567487509</v>
      </c>
      <c r="K10" s="16">
        <f t="shared" si="1"/>
        <v>7.1096532982324909</v>
      </c>
      <c r="L10" s="17"/>
    </row>
    <row r="11" spans="1:12" x14ac:dyDescent="0.25">
      <c r="A11" s="6" t="s">
        <v>30</v>
      </c>
      <c r="B11" s="1" t="s">
        <v>31</v>
      </c>
      <c r="C11" s="1" t="s">
        <v>32</v>
      </c>
      <c r="D11" s="14">
        <v>1552569</v>
      </c>
      <c r="E11" s="2">
        <v>3451551</v>
      </c>
      <c r="F11" s="38">
        <v>129760</v>
      </c>
      <c r="G11" s="14">
        <v>8542902</v>
      </c>
      <c r="H11" s="2">
        <v>20346412</v>
      </c>
      <c r="I11" s="38">
        <v>20575</v>
      </c>
      <c r="J11" s="16">
        <f t="shared" si="0"/>
        <v>5.5024298436977679</v>
      </c>
      <c r="K11" s="16">
        <f t="shared" si="1"/>
        <v>5.8948606003503929</v>
      </c>
      <c r="L11" s="17">
        <f>SUM(I11/F11)</f>
        <v>0.15856196054254007</v>
      </c>
    </row>
    <row r="12" spans="1:12" x14ac:dyDescent="0.25">
      <c r="A12" s="6" t="s">
        <v>202</v>
      </c>
      <c r="B12" s="1" t="s">
        <v>203</v>
      </c>
      <c r="C12" s="1" t="s">
        <v>204</v>
      </c>
      <c r="D12" s="14"/>
      <c r="E12" s="2">
        <v>5100</v>
      </c>
      <c r="F12" s="38"/>
      <c r="G12" s="14"/>
      <c r="H12" s="2">
        <v>0</v>
      </c>
      <c r="I12" s="38"/>
      <c r="J12" s="16"/>
      <c r="K12" s="16">
        <f t="shared" si="1"/>
        <v>0</v>
      </c>
      <c r="L12" s="17"/>
    </row>
    <row r="13" spans="1:12" x14ac:dyDescent="0.25">
      <c r="A13" s="6" t="s">
        <v>65</v>
      </c>
      <c r="B13" s="1" t="s">
        <v>66</v>
      </c>
      <c r="C13" s="1" t="s">
        <v>67</v>
      </c>
      <c r="D13" s="14">
        <v>13095</v>
      </c>
      <c r="E13" s="2">
        <v>251367</v>
      </c>
      <c r="F13" s="38"/>
      <c r="G13" s="14">
        <v>29463</v>
      </c>
      <c r="H13" s="2">
        <v>1005468</v>
      </c>
      <c r="I13" s="38"/>
      <c r="J13" s="16">
        <f>SUM(G13/D13)</f>
        <v>2.249942726231386</v>
      </c>
      <c r="K13" s="16">
        <f t="shared" si="1"/>
        <v>4</v>
      </c>
      <c r="L13" s="15"/>
    </row>
    <row r="14" spans="1:12" x14ac:dyDescent="0.25">
      <c r="A14" s="6" t="s">
        <v>219</v>
      </c>
      <c r="B14" s="1" t="s">
        <v>220</v>
      </c>
      <c r="C14" s="1" t="s">
        <v>221</v>
      </c>
      <c r="D14" s="14">
        <v>101383</v>
      </c>
      <c r="E14" s="2">
        <v>939248</v>
      </c>
      <c r="F14" s="38"/>
      <c r="G14" s="14">
        <v>228113</v>
      </c>
      <c r="H14" s="2">
        <v>3756992</v>
      </c>
      <c r="I14" s="38"/>
      <c r="J14" s="16">
        <f>SUM(G14/D14)</f>
        <v>2.2500123294832468</v>
      </c>
      <c r="K14" s="16">
        <f t="shared" si="1"/>
        <v>4</v>
      </c>
      <c r="L14" s="17"/>
    </row>
    <row r="15" spans="1:12" x14ac:dyDescent="0.25">
      <c r="A15" s="6" t="s">
        <v>290</v>
      </c>
      <c r="B15" s="1" t="s">
        <v>291</v>
      </c>
      <c r="C15" s="1" t="s">
        <v>292</v>
      </c>
      <c r="D15" s="14"/>
      <c r="E15" s="2">
        <v>1</v>
      </c>
      <c r="F15" s="38"/>
      <c r="G15" s="14"/>
      <c r="H15" s="2">
        <v>3</v>
      </c>
      <c r="I15" s="38"/>
      <c r="J15" s="16"/>
      <c r="K15" s="16">
        <f t="shared" si="1"/>
        <v>3</v>
      </c>
      <c r="L15" s="15"/>
    </row>
    <row r="16" spans="1:12" x14ac:dyDescent="0.25">
      <c r="A16" s="6" t="s">
        <v>35</v>
      </c>
      <c r="B16" s="1" t="s">
        <v>36</v>
      </c>
      <c r="C16" s="1" t="s">
        <v>37</v>
      </c>
      <c r="D16" s="14">
        <v>71942</v>
      </c>
      <c r="E16" s="2">
        <v>651882</v>
      </c>
      <c r="F16" s="38">
        <v>2678</v>
      </c>
      <c r="G16" s="14">
        <v>184678</v>
      </c>
      <c r="H16" s="2">
        <v>3580705</v>
      </c>
      <c r="I16" s="38">
        <v>0</v>
      </c>
      <c r="J16" s="16">
        <f t="shared" ref="J16:J29" si="2">SUM(G16/D16)</f>
        <v>2.5670401156487168</v>
      </c>
      <c r="K16" s="16">
        <f t="shared" si="1"/>
        <v>5.4928729432627375</v>
      </c>
      <c r="L16" s="17">
        <f>SUM(I16/F16)</f>
        <v>0</v>
      </c>
    </row>
    <row r="17" spans="1:12" x14ac:dyDescent="0.25">
      <c r="A17" s="6" t="s">
        <v>56</v>
      </c>
      <c r="B17" s="1" t="s">
        <v>57</v>
      </c>
      <c r="C17" s="1" t="s">
        <v>58</v>
      </c>
      <c r="D17" s="14">
        <v>7686209</v>
      </c>
      <c r="E17" s="2">
        <v>3973378</v>
      </c>
      <c r="F17" s="38">
        <v>9379436</v>
      </c>
      <c r="G17" s="14">
        <v>43048181</v>
      </c>
      <c r="H17" s="2">
        <v>22172362</v>
      </c>
      <c r="I17" s="38">
        <v>20475395</v>
      </c>
      <c r="J17" s="16">
        <f t="shared" si="2"/>
        <v>5.6007039361016595</v>
      </c>
      <c r="K17" s="16">
        <f t="shared" si="1"/>
        <v>5.5802297188940999</v>
      </c>
      <c r="L17" s="17">
        <f>SUM(I17/F17)</f>
        <v>2.1830091915974479</v>
      </c>
    </row>
    <row r="18" spans="1:12" x14ac:dyDescent="0.25">
      <c r="A18" s="6" t="s">
        <v>113</v>
      </c>
      <c r="B18" s="1" t="s">
        <v>114</v>
      </c>
      <c r="C18" s="1" t="s">
        <v>115</v>
      </c>
      <c r="D18" s="14">
        <v>18851</v>
      </c>
      <c r="E18" s="2">
        <v>474124</v>
      </c>
      <c r="F18" s="38"/>
      <c r="G18" s="14">
        <v>14138</v>
      </c>
      <c r="H18" s="2">
        <v>1496453</v>
      </c>
      <c r="I18" s="38"/>
      <c r="J18" s="16">
        <f t="shared" si="2"/>
        <v>0.74998673810407934</v>
      </c>
      <c r="K18" s="16">
        <f t="shared" si="1"/>
        <v>3.1562481544912302</v>
      </c>
      <c r="L18" s="17"/>
    </row>
    <row r="19" spans="1:12" x14ac:dyDescent="0.25">
      <c r="A19" s="6" t="s">
        <v>83</v>
      </c>
      <c r="B19" s="1" t="s">
        <v>84</v>
      </c>
      <c r="C19" s="1" t="s">
        <v>85</v>
      </c>
      <c r="D19" s="14">
        <v>11367590</v>
      </c>
      <c r="E19" s="2">
        <v>18738646</v>
      </c>
      <c r="F19" s="38">
        <v>4861443</v>
      </c>
      <c r="G19" s="14">
        <v>59993316</v>
      </c>
      <c r="H19" s="2">
        <v>100581446</v>
      </c>
      <c r="I19" s="38">
        <v>10181512</v>
      </c>
      <c r="J19" s="16">
        <f t="shared" si="2"/>
        <v>5.2775756338854585</v>
      </c>
      <c r="K19" s="16">
        <f t="shared" si="1"/>
        <v>5.3675941153912614</v>
      </c>
      <c r="L19" s="17">
        <f>SUM(I19/F19)</f>
        <v>2.0943394790394541</v>
      </c>
    </row>
    <row r="20" spans="1:12" x14ac:dyDescent="0.25">
      <c r="A20" s="6" t="s">
        <v>77</v>
      </c>
      <c r="B20" s="1" t="s">
        <v>78</v>
      </c>
      <c r="C20" s="1" t="s">
        <v>79</v>
      </c>
      <c r="D20" s="14">
        <v>37401</v>
      </c>
      <c r="E20" s="2">
        <v>539742</v>
      </c>
      <c r="F20" s="38"/>
      <c r="G20" s="14">
        <v>43606</v>
      </c>
      <c r="H20" s="2">
        <v>1184379</v>
      </c>
      <c r="I20" s="38"/>
      <c r="J20" s="16">
        <f t="shared" si="2"/>
        <v>1.1659046549557499</v>
      </c>
      <c r="K20" s="16">
        <f t="shared" si="1"/>
        <v>2.194342852696288</v>
      </c>
      <c r="L20" s="15"/>
    </row>
    <row r="21" spans="1:12" x14ac:dyDescent="0.25">
      <c r="A21" s="6" t="s">
        <v>247</v>
      </c>
      <c r="B21" s="1" t="s">
        <v>248</v>
      </c>
      <c r="C21" s="1" t="s">
        <v>249</v>
      </c>
      <c r="D21" s="14">
        <v>35544</v>
      </c>
      <c r="E21" s="2">
        <v>352208</v>
      </c>
      <c r="F21" s="38"/>
      <c r="G21" s="14">
        <v>58936</v>
      </c>
      <c r="H21" s="2">
        <v>501646</v>
      </c>
      <c r="I21" s="38"/>
      <c r="J21" s="16">
        <f t="shared" si="2"/>
        <v>1.6581138870132792</v>
      </c>
      <c r="K21" s="16">
        <f t="shared" si="1"/>
        <v>1.4242890564666333</v>
      </c>
      <c r="L21" s="15"/>
    </row>
    <row r="22" spans="1:12" x14ac:dyDescent="0.25">
      <c r="A22" s="6" t="s">
        <v>135</v>
      </c>
      <c r="B22" s="1" t="s">
        <v>136</v>
      </c>
      <c r="C22" s="1" t="s">
        <v>137</v>
      </c>
      <c r="D22" s="14">
        <v>447411</v>
      </c>
      <c r="E22" s="2">
        <v>1855995</v>
      </c>
      <c r="F22" s="38"/>
      <c r="G22" s="14">
        <v>2356770</v>
      </c>
      <c r="H22" s="2">
        <v>13395459</v>
      </c>
      <c r="I22" s="38"/>
      <c r="J22" s="16">
        <f t="shared" si="2"/>
        <v>5.2675727686623706</v>
      </c>
      <c r="K22" s="16">
        <f t="shared" si="1"/>
        <v>7.217400370151859</v>
      </c>
      <c r="L22" s="15"/>
    </row>
    <row r="23" spans="1:12" x14ac:dyDescent="0.25">
      <c r="A23" s="6" t="s">
        <v>258</v>
      </c>
      <c r="B23" s="1" t="s">
        <v>259</v>
      </c>
      <c r="C23" s="1" t="s">
        <v>260</v>
      </c>
      <c r="D23" s="14">
        <v>1274</v>
      </c>
      <c r="E23" s="2">
        <v>37778</v>
      </c>
      <c r="F23" s="38"/>
      <c r="G23" s="14">
        <v>0</v>
      </c>
      <c r="H23" s="2">
        <v>131159</v>
      </c>
      <c r="I23" s="38"/>
      <c r="J23" s="16">
        <f t="shared" si="2"/>
        <v>0</v>
      </c>
      <c r="K23" s="16">
        <f t="shared" si="1"/>
        <v>3.4718354597914129</v>
      </c>
      <c r="L23" s="17"/>
    </row>
    <row r="24" spans="1:12" x14ac:dyDescent="0.25">
      <c r="A24" s="6" t="s">
        <v>110</v>
      </c>
      <c r="B24" s="1" t="s">
        <v>111</v>
      </c>
      <c r="C24" s="1" t="s">
        <v>112</v>
      </c>
      <c r="D24" s="14">
        <v>22168</v>
      </c>
      <c r="E24" s="2">
        <v>352578</v>
      </c>
      <c r="F24" s="38"/>
      <c r="G24" s="14">
        <v>16626</v>
      </c>
      <c r="H24" s="2">
        <v>1113043</v>
      </c>
      <c r="I24" s="38"/>
      <c r="J24" s="16">
        <f t="shared" si="2"/>
        <v>0.75</v>
      </c>
      <c r="K24" s="16">
        <f t="shared" si="1"/>
        <v>3.1568702528234889</v>
      </c>
      <c r="L24" s="17"/>
    </row>
    <row r="25" spans="1:12" x14ac:dyDescent="0.25">
      <c r="A25" s="6" t="s">
        <v>293</v>
      </c>
      <c r="B25" s="1" t="s">
        <v>294</v>
      </c>
      <c r="C25" s="1" t="s">
        <v>295</v>
      </c>
      <c r="D25" s="14">
        <v>72782</v>
      </c>
      <c r="E25" s="2">
        <v>4864170</v>
      </c>
      <c r="F25" s="38"/>
      <c r="G25" s="14">
        <v>254788</v>
      </c>
      <c r="H25" s="2">
        <v>37650440</v>
      </c>
      <c r="I25" s="38"/>
      <c r="J25" s="16">
        <f t="shared" si="2"/>
        <v>3.5007007227061635</v>
      </c>
      <c r="K25" s="16">
        <f t="shared" si="1"/>
        <v>7.740362692915749</v>
      </c>
      <c r="L25" s="15"/>
    </row>
    <row r="26" spans="1:12" x14ac:dyDescent="0.25">
      <c r="A26" s="6" t="s">
        <v>188</v>
      </c>
      <c r="B26" s="1" t="s">
        <v>189</v>
      </c>
      <c r="C26" s="1" t="s">
        <v>190</v>
      </c>
      <c r="D26" s="14">
        <v>90225</v>
      </c>
      <c r="E26" s="2">
        <v>47704</v>
      </c>
      <c r="F26" s="38"/>
      <c r="G26" s="14">
        <v>203006</v>
      </c>
      <c r="H26" s="2">
        <v>190818</v>
      </c>
      <c r="I26" s="38"/>
      <c r="J26" s="16">
        <f t="shared" si="2"/>
        <v>2.2499972291493489</v>
      </c>
      <c r="K26" s="16">
        <f t="shared" si="1"/>
        <v>4.0000419252054336</v>
      </c>
      <c r="L26" s="15"/>
    </row>
    <row r="27" spans="1:12" x14ac:dyDescent="0.25">
      <c r="A27" s="6" t="s">
        <v>27</v>
      </c>
      <c r="B27" s="1" t="s">
        <v>28</v>
      </c>
      <c r="C27" s="1" t="s">
        <v>29</v>
      </c>
      <c r="D27" s="14">
        <v>5179328</v>
      </c>
      <c r="E27" s="2">
        <v>5682772</v>
      </c>
      <c r="F27" s="38">
        <v>3370049</v>
      </c>
      <c r="G27" s="14">
        <v>29136206</v>
      </c>
      <c r="H27" s="2">
        <v>28229144</v>
      </c>
      <c r="I27" s="38">
        <v>6525743</v>
      </c>
      <c r="J27" s="16">
        <f t="shared" si="2"/>
        <v>5.6254799850482531</v>
      </c>
      <c r="K27" s="16">
        <f t="shared" si="1"/>
        <v>4.9674954406053944</v>
      </c>
      <c r="L27" s="17">
        <f>SUM(I27/F27)</f>
        <v>1.9363940999077462</v>
      </c>
    </row>
    <row r="28" spans="1:12" x14ac:dyDescent="0.25">
      <c r="A28" s="6" t="s">
        <v>274</v>
      </c>
      <c r="B28" s="1" t="s">
        <v>209</v>
      </c>
      <c r="C28" s="1" t="s">
        <v>275</v>
      </c>
      <c r="D28" s="14">
        <v>12750</v>
      </c>
      <c r="E28" s="2">
        <v>6580</v>
      </c>
      <c r="F28" s="38"/>
      <c r="G28" s="14">
        <v>25500</v>
      </c>
      <c r="H28" s="2">
        <v>23030</v>
      </c>
      <c r="I28" s="38"/>
      <c r="J28" s="16">
        <f t="shared" si="2"/>
        <v>2</v>
      </c>
      <c r="K28" s="16">
        <f t="shared" si="1"/>
        <v>3.5</v>
      </c>
      <c r="L28" s="17"/>
    </row>
    <row r="29" spans="1:12" x14ac:dyDescent="0.25">
      <c r="A29" s="6" t="s">
        <v>104</v>
      </c>
      <c r="B29" s="1" t="s">
        <v>105</v>
      </c>
      <c r="C29" s="1" t="s">
        <v>106</v>
      </c>
      <c r="D29" s="14">
        <v>30873</v>
      </c>
      <c r="E29" s="2">
        <v>501008</v>
      </c>
      <c r="F29" s="38">
        <v>9533</v>
      </c>
      <c r="G29" s="14">
        <v>21133</v>
      </c>
      <c r="H29" s="2">
        <v>1536076</v>
      </c>
      <c r="I29" s="38">
        <v>7150</v>
      </c>
      <c r="J29" s="16">
        <f t="shared" si="2"/>
        <v>0.6845139766138697</v>
      </c>
      <c r="K29" s="16">
        <f t="shared" si="1"/>
        <v>3.0659710024590425</v>
      </c>
      <c r="L29" s="17">
        <f>SUM(I29/F29)</f>
        <v>0.75002622469317104</v>
      </c>
    </row>
    <row r="30" spans="1:12" x14ac:dyDescent="0.25">
      <c r="A30" s="6" t="s">
        <v>229</v>
      </c>
      <c r="B30" s="1" t="s">
        <v>181</v>
      </c>
      <c r="C30" s="1" t="s">
        <v>230</v>
      </c>
      <c r="D30" s="14"/>
      <c r="E30" s="2">
        <v>61</v>
      </c>
      <c r="F30" s="38"/>
      <c r="G30" s="14"/>
      <c r="H30" s="2">
        <v>122</v>
      </c>
      <c r="I30" s="38"/>
      <c r="J30" s="16"/>
      <c r="K30" s="16">
        <f t="shared" si="1"/>
        <v>2</v>
      </c>
      <c r="L30" s="15"/>
    </row>
    <row r="31" spans="1:12" x14ac:dyDescent="0.25">
      <c r="A31" s="6" t="s">
        <v>95</v>
      </c>
      <c r="B31" s="1" t="s">
        <v>96</v>
      </c>
      <c r="C31" s="1" t="s">
        <v>97</v>
      </c>
      <c r="D31" s="14">
        <v>9459</v>
      </c>
      <c r="E31" s="2">
        <v>283403</v>
      </c>
      <c r="F31" s="38">
        <v>371</v>
      </c>
      <c r="G31" s="14">
        <v>7094</v>
      </c>
      <c r="H31" s="2">
        <v>896216</v>
      </c>
      <c r="I31" s="38">
        <v>278</v>
      </c>
      <c r="J31" s="16">
        <f>SUM(G31/D31)</f>
        <v>0.74997357014483557</v>
      </c>
      <c r="K31" s="16">
        <f t="shared" si="1"/>
        <v>3.1623377310755356</v>
      </c>
      <c r="L31" s="17">
        <f>SUM(I31/F31)</f>
        <v>0.74932614555256061</v>
      </c>
    </row>
    <row r="32" spans="1:12" x14ac:dyDescent="0.25">
      <c r="A32" s="6" t="s">
        <v>174</v>
      </c>
      <c r="B32" s="1" t="s">
        <v>175</v>
      </c>
      <c r="C32" s="1" t="s">
        <v>176</v>
      </c>
      <c r="D32" s="14"/>
      <c r="E32" s="2">
        <v>42</v>
      </c>
      <c r="F32" s="38"/>
      <c r="G32" s="14"/>
      <c r="H32" s="2">
        <v>84</v>
      </c>
      <c r="I32" s="38"/>
      <c r="J32" s="16"/>
      <c r="K32" s="16">
        <f t="shared" si="1"/>
        <v>2</v>
      </c>
      <c r="L32" s="15"/>
    </row>
    <row r="33" spans="1:12" x14ac:dyDescent="0.25">
      <c r="A33" s="6" t="s">
        <v>123</v>
      </c>
      <c r="B33" s="1" t="s">
        <v>124</v>
      </c>
      <c r="C33" s="1" t="s">
        <v>125</v>
      </c>
      <c r="D33" s="14">
        <v>4467790</v>
      </c>
      <c r="E33" s="2">
        <v>8945484</v>
      </c>
      <c r="F33" s="38">
        <v>10658572</v>
      </c>
      <c r="G33" s="14">
        <v>24351759</v>
      </c>
      <c r="H33" s="2">
        <v>80058986</v>
      </c>
      <c r="I33" s="38">
        <v>49820333</v>
      </c>
      <c r="J33" s="16">
        <f>SUM(G33/D33)</f>
        <v>5.4505155792908795</v>
      </c>
      <c r="K33" s="16">
        <f t="shared" si="1"/>
        <v>8.9496539259362606</v>
      </c>
      <c r="L33" s="17">
        <f>SUM(I33/F33)</f>
        <v>4.6742033548208894</v>
      </c>
    </row>
    <row r="34" spans="1:12" x14ac:dyDescent="0.25">
      <c r="A34" s="6" t="s">
        <v>234</v>
      </c>
      <c r="B34" s="1" t="s">
        <v>235</v>
      </c>
      <c r="C34" s="1" t="s">
        <v>236</v>
      </c>
      <c r="D34" s="14"/>
      <c r="E34" s="2">
        <v>1</v>
      </c>
      <c r="F34" s="38"/>
      <c r="G34" s="14"/>
      <c r="H34" s="2">
        <v>2</v>
      </c>
      <c r="I34" s="38"/>
      <c r="J34" s="16"/>
      <c r="K34" s="16">
        <f t="shared" si="1"/>
        <v>2</v>
      </c>
      <c r="L34" s="15"/>
    </row>
    <row r="35" spans="1:12" x14ac:dyDescent="0.25">
      <c r="A35" s="6" t="s">
        <v>44</v>
      </c>
      <c r="B35" s="1" t="s">
        <v>45</v>
      </c>
      <c r="C35" s="1" t="s">
        <v>46</v>
      </c>
      <c r="D35" s="14">
        <v>61062</v>
      </c>
      <c r="E35" s="2">
        <v>873367</v>
      </c>
      <c r="F35" s="38">
        <v>698</v>
      </c>
      <c r="G35" s="14">
        <v>62854</v>
      </c>
      <c r="H35" s="2">
        <v>2882164</v>
      </c>
      <c r="I35" s="38">
        <v>524</v>
      </c>
      <c r="J35" s="16">
        <f>SUM(G35/D35)</f>
        <v>1.0293472208574892</v>
      </c>
      <c r="K35" s="16">
        <f t="shared" si="1"/>
        <v>3.3000605701841264</v>
      </c>
      <c r="L35" s="17">
        <f>SUM(I35/F35)</f>
        <v>0.75071633237822355</v>
      </c>
    </row>
    <row r="36" spans="1:12" x14ac:dyDescent="0.25">
      <c r="A36" s="6" t="s">
        <v>194</v>
      </c>
      <c r="B36" s="1" t="s">
        <v>195</v>
      </c>
      <c r="C36" s="1" t="s">
        <v>196</v>
      </c>
      <c r="D36" s="14">
        <v>44</v>
      </c>
      <c r="E36" s="2">
        <v>18</v>
      </c>
      <c r="F36" s="38"/>
      <c r="G36" s="14">
        <v>220</v>
      </c>
      <c r="H36" s="2">
        <v>36</v>
      </c>
      <c r="I36" s="38"/>
      <c r="J36" s="16">
        <f>SUM(G36/D36)</f>
        <v>5</v>
      </c>
      <c r="K36" s="16">
        <f t="shared" si="1"/>
        <v>2</v>
      </c>
      <c r="L36" s="15"/>
    </row>
    <row r="37" spans="1:12" x14ac:dyDescent="0.25">
      <c r="A37" s="6" t="s">
        <v>119</v>
      </c>
      <c r="B37" s="1" t="s">
        <v>120</v>
      </c>
      <c r="C37" s="1" t="s">
        <v>121</v>
      </c>
      <c r="D37" s="14">
        <v>10058958</v>
      </c>
      <c r="E37" s="2">
        <v>10892348</v>
      </c>
      <c r="F37" s="38">
        <v>8836512</v>
      </c>
      <c r="G37" s="14">
        <v>104998949</v>
      </c>
      <c r="H37" s="2">
        <v>121121970</v>
      </c>
      <c r="I37" s="38">
        <v>43953937</v>
      </c>
      <c r="J37" s="16">
        <f>SUM(G37/D37)</f>
        <v>10.438352461557152</v>
      </c>
      <c r="K37" s="16">
        <f t="shared" si="1"/>
        <v>11.119913722918144</v>
      </c>
      <c r="L37" s="17">
        <f>SUM(I37/F37)</f>
        <v>4.9741274611520927</v>
      </c>
    </row>
    <row r="38" spans="1:12" x14ac:dyDescent="0.25">
      <c r="A38" s="6" t="s">
        <v>271</v>
      </c>
      <c r="B38" s="1" t="s">
        <v>272</v>
      </c>
      <c r="C38" s="1" t="s">
        <v>273</v>
      </c>
      <c r="D38" s="14"/>
      <c r="E38" s="2">
        <v>101</v>
      </c>
      <c r="F38" s="38"/>
      <c r="G38" s="14"/>
      <c r="H38" s="2">
        <v>227</v>
      </c>
      <c r="I38" s="38"/>
      <c r="J38" s="16"/>
      <c r="K38" s="16">
        <f t="shared" si="1"/>
        <v>2.2475247524752477</v>
      </c>
      <c r="L38" s="17"/>
    </row>
    <row r="39" spans="1:12" x14ac:dyDescent="0.25">
      <c r="A39" s="6" t="s">
        <v>53</v>
      </c>
      <c r="B39" s="1" t="s">
        <v>54</v>
      </c>
      <c r="C39" s="1" t="s">
        <v>55</v>
      </c>
      <c r="D39" s="14">
        <v>551648</v>
      </c>
      <c r="E39" s="2">
        <v>551956</v>
      </c>
      <c r="F39" s="38"/>
      <c r="G39" s="14">
        <v>1193282</v>
      </c>
      <c r="H39" s="2">
        <v>2019830</v>
      </c>
      <c r="I39" s="38"/>
      <c r="J39" s="16">
        <f t="shared" ref="J39:J49" si="3">SUM(G39/D39)</f>
        <v>2.1631221358547479</v>
      </c>
      <c r="K39" s="16">
        <f t="shared" ref="K39:K64" si="4">SUM(H39/E39)</f>
        <v>3.6594040104646024</v>
      </c>
      <c r="L39" s="17"/>
    </row>
    <row r="40" spans="1:12" x14ac:dyDescent="0.25">
      <c r="A40" s="6" t="s">
        <v>89</v>
      </c>
      <c r="B40" s="1" t="s">
        <v>90</v>
      </c>
      <c r="C40" s="1" t="s">
        <v>91</v>
      </c>
      <c r="D40" s="14">
        <v>302249</v>
      </c>
      <c r="E40" s="2">
        <v>416596</v>
      </c>
      <c r="F40" s="38"/>
      <c r="G40" s="14">
        <v>280212</v>
      </c>
      <c r="H40" s="2">
        <v>1044989</v>
      </c>
      <c r="I40" s="38"/>
      <c r="J40" s="16">
        <f t="shared" si="3"/>
        <v>0.92708991593024292</v>
      </c>
      <c r="K40" s="16">
        <f t="shared" si="4"/>
        <v>2.5083990244745511</v>
      </c>
      <c r="L40" s="17"/>
    </row>
    <row r="41" spans="1:12" x14ac:dyDescent="0.25">
      <c r="A41" s="6" t="s">
        <v>62</v>
      </c>
      <c r="B41" s="1" t="s">
        <v>63</v>
      </c>
      <c r="C41" s="1" t="s">
        <v>64</v>
      </c>
      <c r="D41" s="14">
        <v>247547</v>
      </c>
      <c r="E41" s="2">
        <v>1224282</v>
      </c>
      <c r="F41" s="38"/>
      <c r="G41" s="14">
        <v>556982</v>
      </c>
      <c r="H41" s="2">
        <v>4897129</v>
      </c>
      <c r="I41" s="38"/>
      <c r="J41" s="16">
        <f t="shared" si="3"/>
        <v>2.250005049546147</v>
      </c>
      <c r="K41" s="16">
        <f t="shared" si="4"/>
        <v>4.0000008168052785</v>
      </c>
      <c r="L41" s="17"/>
    </row>
    <row r="42" spans="1:12" x14ac:dyDescent="0.25">
      <c r="A42" s="6" t="s">
        <v>47</v>
      </c>
      <c r="B42" s="1" t="s">
        <v>48</v>
      </c>
      <c r="C42" s="1" t="s">
        <v>49</v>
      </c>
      <c r="D42" s="14">
        <v>126592</v>
      </c>
      <c r="E42" s="2">
        <v>952448</v>
      </c>
      <c r="F42" s="38">
        <v>13317</v>
      </c>
      <c r="G42" s="14">
        <v>271741</v>
      </c>
      <c r="H42" s="2">
        <v>3193133</v>
      </c>
      <c r="I42" s="38">
        <v>9988</v>
      </c>
      <c r="J42" s="16">
        <f t="shared" si="3"/>
        <v>2.1465890419615774</v>
      </c>
      <c r="K42" s="16">
        <f t="shared" si="4"/>
        <v>3.3525536302244321</v>
      </c>
      <c r="L42" s="17">
        <f>SUM(I42/F42)</f>
        <v>0.75001877299692121</v>
      </c>
    </row>
    <row r="43" spans="1:12" x14ac:dyDescent="0.25">
      <c r="A43" s="6" t="s">
        <v>101</v>
      </c>
      <c r="B43" s="1" t="s">
        <v>102</v>
      </c>
      <c r="C43" s="1" t="s">
        <v>103</v>
      </c>
      <c r="D43" s="14">
        <v>37956</v>
      </c>
      <c r="E43" s="2">
        <v>452662</v>
      </c>
      <c r="F43" s="38">
        <v>5007</v>
      </c>
      <c r="G43" s="14">
        <v>25927</v>
      </c>
      <c r="H43" s="2">
        <v>1398000</v>
      </c>
      <c r="I43" s="38">
        <v>3755</v>
      </c>
      <c r="J43" s="16">
        <f t="shared" si="3"/>
        <v>0.68308040889450938</v>
      </c>
      <c r="K43" s="16">
        <f t="shared" si="4"/>
        <v>3.0883970821495952</v>
      </c>
      <c r="L43" s="17">
        <f>SUM(I43/F43)</f>
        <v>0.74995006990213697</v>
      </c>
    </row>
    <row r="44" spans="1:12" x14ac:dyDescent="0.25">
      <c r="A44" s="6" t="s">
        <v>185</v>
      </c>
      <c r="B44" s="1" t="s">
        <v>186</v>
      </c>
      <c r="C44" s="1" t="s">
        <v>187</v>
      </c>
      <c r="D44" s="14">
        <v>1081</v>
      </c>
      <c r="E44" s="2">
        <v>44864</v>
      </c>
      <c r="F44" s="38"/>
      <c r="G44" s="14">
        <v>1918</v>
      </c>
      <c r="H44" s="2">
        <v>127371</v>
      </c>
      <c r="I44" s="38"/>
      <c r="J44" s="16">
        <f t="shared" si="3"/>
        <v>1.7742830712303423</v>
      </c>
      <c r="K44" s="16">
        <f t="shared" si="4"/>
        <v>2.8390468972895864</v>
      </c>
      <c r="L44" s="15"/>
    </row>
    <row r="45" spans="1:12" x14ac:dyDescent="0.25">
      <c r="A45" s="6" t="s">
        <v>24</v>
      </c>
      <c r="B45" s="1" t="s">
        <v>285</v>
      </c>
      <c r="C45" s="1" t="s">
        <v>286</v>
      </c>
      <c r="D45" s="14">
        <v>2120826</v>
      </c>
      <c r="E45" s="2">
        <v>2543147</v>
      </c>
      <c r="F45" s="38">
        <v>9922</v>
      </c>
      <c r="G45" s="14">
        <v>12304717</v>
      </c>
      <c r="H45" s="2">
        <v>14506181</v>
      </c>
      <c r="I45" s="38">
        <v>0</v>
      </c>
      <c r="J45" s="16">
        <f t="shared" si="3"/>
        <v>5.801851259839327</v>
      </c>
      <c r="K45" s="16">
        <f t="shared" si="4"/>
        <v>5.7040277262777179</v>
      </c>
      <c r="L45" s="15">
        <f>SUM(I45/F45)</f>
        <v>0</v>
      </c>
    </row>
    <row r="46" spans="1:12" x14ac:dyDescent="0.25">
      <c r="A46" s="6" t="s">
        <v>287</v>
      </c>
      <c r="B46" s="1" t="s">
        <v>288</v>
      </c>
      <c r="C46" s="1" t="s">
        <v>289</v>
      </c>
      <c r="D46" s="14">
        <v>1038</v>
      </c>
      <c r="E46" s="2">
        <v>544065</v>
      </c>
      <c r="F46" s="38"/>
      <c r="G46" s="14">
        <v>3114</v>
      </c>
      <c r="H46" s="2">
        <v>2943053</v>
      </c>
      <c r="I46" s="38"/>
      <c r="J46" s="16">
        <f t="shared" si="3"/>
        <v>3</v>
      </c>
      <c r="K46" s="16">
        <f t="shared" si="4"/>
        <v>5.4093775559905524</v>
      </c>
      <c r="L46" s="17"/>
    </row>
    <row r="47" spans="1:12" x14ac:dyDescent="0.25">
      <c r="A47" s="6" t="s">
        <v>132</v>
      </c>
      <c r="B47" s="1" t="s">
        <v>133</v>
      </c>
      <c r="C47" s="1" t="s">
        <v>134</v>
      </c>
      <c r="D47" s="14">
        <v>724064</v>
      </c>
      <c r="E47" s="2">
        <v>253094</v>
      </c>
      <c r="F47" s="38"/>
      <c r="G47" s="14">
        <v>1582185</v>
      </c>
      <c r="H47" s="2">
        <v>610565</v>
      </c>
      <c r="I47" s="38"/>
      <c r="J47" s="16">
        <f t="shared" si="3"/>
        <v>2.1851452357802623</v>
      </c>
      <c r="K47" s="16">
        <f t="shared" si="4"/>
        <v>2.4124040870190524</v>
      </c>
      <c r="L47" s="17"/>
    </row>
    <row r="48" spans="1:12" x14ac:dyDescent="0.25">
      <c r="A48" s="6" t="s">
        <v>138</v>
      </c>
      <c r="B48" s="1" t="s">
        <v>139</v>
      </c>
      <c r="C48" s="1" t="s">
        <v>140</v>
      </c>
      <c r="D48" s="14">
        <v>221681</v>
      </c>
      <c r="E48" s="2">
        <v>1143061</v>
      </c>
      <c r="F48" s="38"/>
      <c r="G48" s="14">
        <v>1178460</v>
      </c>
      <c r="H48" s="2">
        <v>8191619</v>
      </c>
      <c r="I48" s="38"/>
      <c r="J48" s="16">
        <f t="shared" si="3"/>
        <v>5.3160171597926746</v>
      </c>
      <c r="K48" s="16">
        <f t="shared" si="4"/>
        <v>7.1663883204833336</v>
      </c>
      <c r="L48" s="15"/>
    </row>
    <row r="49" spans="1:12" x14ac:dyDescent="0.25">
      <c r="A49" s="6" t="s">
        <v>255</v>
      </c>
      <c r="B49" s="1" t="s">
        <v>256</v>
      </c>
      <c r="C49" s="1" t="s">
        <v>257</v>
      </c>
      <c r="D49" s="14">
        <v>2362</v>
      </c>
      <c r="E49" s="2">
        <v>36562</v>
      </c>
      <c r="F49" s="38"/>
      <c r="G49" s="14">
        <v>0</v>
      </c>
      <c r="H49" s="2">
        <v>127759</v>
      </c>
      <c r="I49" s="38"/>
      <c r="J49" s="16">
        <f t="shared" si="3"/>
        <v>0</v>
      </c>
      <c r="K49" s="16">
        <f t="shared" si="4"/>
        <v>3.4943110333132759</v>
      </c>
      <c r="L49" s="17"/>
    </row>
    <row r="50" spans="1:12" x14ac:dyDescent="0.25">
      <c r="A50" s="6" t="s">
        <v>241</v>
      </c>
      <c r="B50" s="1" t="s">
        <v>242</v>
      </c>
      <c r="C50" s="1" t="s">
        <v>243</v>
      </c>
      <c r="D50" s="14"/>
      <c r="E50" s="2">
        <v>61</v>
      </c>
      <c r="F50" s="38"/>
      <c r="G50" s="14"/>
      <c r="H50" s="2">
        <v>170</v>
      </c>
      <c r="I50" s="38"/>
      <c r="J50" s="16"/>
      <c r="K50" s="16">
        <f t="shared" si="4"/>
        <v>2.7868852459016393</v>
      </c>
      <c r="L50" s="15"/>
    </row>
    <row r="51" spans="1:12" x14ac:dyDescent="0.25">
      <c r="A51" s="6" t="s">
        <v>86</v>
      </c>
      <c r="B51" s="1" t="s">
        <v>87</v>
      </c>
      <c r="C51" s="1" t="s">
        <v>88</v>
      </c>
      <c r="D51" s="14">
        <v>45763</v>
      </c>
      <c r="E51" s="2">
        <v>548223</v>
      </c>
      <c r="F51" s="38">
        <v>3398</v>
      </c>
      <c r="G51" s="14">
        <v>34322</v>
      </c>
      <c r="H51" s="2">
        <v>1735069</v>
      </c>
      <c r="I51" s="38">
        <v>2549</v>
      </c>
      <c r="J51" s="16">
        <f t="shared" ref="J51:J57" si="5">SUM(G51/D51)</f>
        <v>0.74999453707143326</v>
      </c>
      <c r="K51" s="16">
        <f t="shared" si="4"/>
        <v>3.1648964016467751</v>
      </c>
      <c r="L51" s="17">
        <f>SUM(I51/F51)</f>
        <v>0.75014714537963512</v>
      </c>
    </row>
    <row r="52" spans="1:12" x14ac:dyDescent="0.25">
      <c r="A52" s="6" t="s">
        <v>141</v>
      </c>
      <c r="B52" s="1" t="s">
        <v>142</v>
      </c>
      <c r="C52" s="1" t="s">
        <v>143</v>
      </c>
      <c r="D52" s="14">
        <v>185980</v>
      </c>
      <c r="E52" s="2">
        <v>2660513</v>
      </c>
      <c r="F52" s="38">
        <v>14668</v>
      </c>
      <c r="G52" s="14">
        <v>460683</v>
      </c>
      <c r="H52" s="2">
        <v>13689399</v>
      </c>
      <c r="I52" s="38">
        <v>0</v>
      </c>
      <c r="J52" s="16">
        <f t="shared" si="5"/>
        <v>2.4770566727605119</v>
      </c>
      <c r="K52" s="16">
        <f t="shared" si="4"/>
        <v>5.1453982746936395</v>
      </c>
      <c r="L52" s="15">
        <f>SUM(I52/F52)</f>
        <v>0</v>
      </c>
    </row>
    <row r="53" spans="1:12" x14ac:dyDescent="0.25">
      <c r="A53" s="6" t="s">
        <v>182</v>
      </c>
      <c r="B53" s="1" t="s">
        <v>183</v>
      </c>
      <c r="C53" s="1" t="s">
        <v>184</v>
      </c>
      <c r="D53" s="14">
        <v>118103</v>
      </c>
      <c r="E53" s="2">
        <v>224460</v>
      </c>
      <c r="F53" s="38"/>
      <c r="G53" s="14">
        <v>134513</v>
      </c>
      <c r="H53" s="2">
        <v>477189</v>
      </c>
      <c r="I53" s="38"/>
      <c r="J53" s="16">
        <f t="shared" si="5"/>
        <v>1.1389465127896836</v>
      </c>
      <c r="K53" s="16">
        <f t="shared" si="4"/>
        <v>2.1259422614274257</v>
      </c>
      <c r="L53" s="15"/>
    </row>
    <row r="54" spans="1:12" x14ac:dyDescent="0.25">
      <c r="A54" s="6" t="s">
        <v>41</v>
      </c>
      <c r="B54" s="1" t="s">
        <v>42</v>
      </c>
      <c r="C54" s="1" t="s">
        <v>43</v>
      </c>
      <c r="D54" s="14">
        <v>80861</v>
      </c>
      <c r="E54" s="2">
        <v>748142</v>
      </c>
      <c r="F54" s="38"/>
      <c r="G54" s="14">
        <v>164139</v>
      </c>
      <c r="H54" s="2">
        <v>2647579</v>
      </c>
      <c r="I54" s="38"/>
      <c r="J54" s="16">
        <f t="shared" si="5"/>
        <v>2.0298908002621783</v>
      </c>
      <c r="K54" s="16">
        <f t="shared" si="4"/>
        <v>3.5388722996436504</v>
      </c>
      <c r="L54" s="17"/>
    </row>
    <row r="55" spans="1:12" x14ac:dyDescent="0.25">
      <c r="A55" s="6" t="s">
        <v>21</v>
      </c>
      <c r="B55" s="1" t="s">
        <v>22</v>
      </c>
      <c r="C55" s="1" t="s">
        <v>23</v>
      </c>
      <c r="D55" s="14">
        <v>60214</v>
      </c>
      <c r="E55" s="2">
        <v>742388</v>
      </c>
      <c r="F55" s="38">
        <v>9505</v>
      </c>
      <c r="G55" s="14">
        <v>42298</v>
      </c>
      <c r="H55" s="2">
        <v>2317859</v>
      </c>
      <c r="I55" s="38">
        <v>7129</v>
      </c>
      <c r="J55" s="16">
        <f t="shared" si="5"/>
        <v>0.70246122164280733</v>
      </c>
      <c r="K55" s="16">
        <f t="shared" si="4"/>
        <v>3.1221665759683614</v>
      </c>
      <c r="L55" s="17">
        <f>SUM(I55/F55)</f>
        <v>0.75002630194634401</v>
      </c>
    </row>
    <row r="56" spans="1:12" x14ac:dyDescent="0.25">
      <c r="A56" s="6" t="s">
        <v>92</v>
      </c>
      <c r="B56" s="1" t="s">
        <v>93</v>
      </c>
      <c r="C56" s="1" t="s">
        <v>94</v>
      </c>
      <c r="D56" s="14">
        <v>93903</v>
      </c>
      <c r="E56" s="2">
        <v>292174</v>
      </c>
      <c r="F56" s="38"/>
      <c r="G56" s="14">
        <v>189290</v>
      </c>
      <c r="H56" s="2">
        <v>750468</v>
      </c>
      <c r="I56" s="38"/>
      <c r="J56" s="16">
        <f t="shared" si="5"/>
        <v>2.0158035419528662</v>
      </c>
      <c r="K56" s="16">
        <f t="shared" si="4"/>
        <v>2.5685653069746111</v>
      </c>
      <c r="L56" s="17"/>
    </row>
    <row r="57" spans="1:12" x14ac:dyDescent="0.25">
      <c r="A57" s="6" t="s">
        <v>50</v>
      </c>
      <c r="B57" s="1" t="s">
        <v>51</v>
      </c>
      <c r="C57" s="1" t="s">
        <v>52</v>
      </c>
      <c r="D57" s="14">
        <v>87272</v>
      </c>
      <c r="E57" s="2">
        <v>873125</v>
      </c>
      <c r="F57" s="38">
        <v>13477</v>
      </c>
      <c r="G57" s="14">
        <v>155619</v>
      </c>
      <c r="H57" s="2">
        <v>2834375</v>
      </c>
      <c r="I57" s="38">
        <v>10108</v>
      </c>
      <c r="J57" s="16">
        <f t="shared" si="5"/>
        <v>1.7831492345769548</v>
      </c>
      <c r="K57" s="16">
        <f t="shared" si="4"/>
        <v>3.2462419470293487</v>
      </c>
      <c r="L57" s="17">
        <f>SUM(I57/F57)</f>
        <v>0.75001855012243079</v>
      </c>
    </row>
    <row r="58" spans="1:12" x14ac:dyDescent="0.25">
      <c r="A58" s="6" t="s">
        <v>9</v>
      </c>
      <c r="B58" s="1" t="s">
        <v>10</v>
      </c>
      <c r="C58" s="1" t="s">
        <v>11</v>
      </c>
      <c r="D58" s="14"/>
      <c r="E58" s="2">
        <v>176</v>
      </c>
      <c r="F58" s="38"/>
      <c r="G58" s="14"/>
      <c r="H58" s="2">
        <v>352</v>
      </c>
      <c r="I58" s="38"/>
      <c r="J58" s="16"/>
      <c r="K58" s="16">
        <f t="shared" si="4"/>
        <v>2</v>
      </c>
      <c r="L58" s="15"/>
    </row>
    <row r="59" spans="1:12" x14ac:dyDescent="0.25">
      <c r="A59" s="6" t="s">
        <v>129</v>
      </c>
      <c r="B59" s="1" t="s">
        <v>130</v>
      </c>
      <c r="C59" s="1" t="s">
        <v>131</v>
      </c>
      <c r="D59" s="14">
        <v>5501300</v>
      </c>
      <c r="E59" s="2">
        <v>16100554</v>
      </c>
      <c r="F59" s="38">
        <v>4714889</v>
      </c>
      <c r="G59" s="14">
        <v>27198604</v>
      </c>
      <c r="H59" s="2">
        <v>89598737</v>
      </c>
      <c r="I59" s="38">
        <v>10721587</v>
      </c>
      <c r="J59" s="16">
        <f>SUM(G59/D59)</f>
        <v>4.9440321378583247</v>
      </c>
      <c r="K59" s="16">
        <f t="shared" si="4"/>
        <v>5.5649474546031152</v>
      </c>
      <c r="L59" s="17">
        <f>SUM(I59/F59)</f>
        <v>2.2739850291279393</v>
      </c>
    </row>
    <row r="60" spans="1:12" x14ac:dyDescent="0.25">
      <c r="A60" s="6" t="s">
        <v>165</v>
      </c>
      <c r="B60" s="1" t="s">
        <v>166</v>
      </c>
      <c r="C60" s="1" t="s">
        <v>167</v>
      </c>
      <c r="D60" s="14">
        <v>279861</v>
      </c>
      <c r="E60" s="2">
        <v>42183</v>
      </c>
      <c r="F60" s="38"/>
      <c r="G60" s="14">
        <v>706522</v>
      </c>
      <c r="H60" s="2">
        <v>157496</v>
      </c>
      <c r="I60" s="38"/>
      <c r="J60" s="16">
        <f>SUM(G60/D60)</f>
        <v>2.5245461139637175</v>
      </c>
      <c r="K60" s="16">
        <f t="shared" si="4"/>
        <v>3.7336367731076501</v>
      </c>
      <c r="L60" s="15"/>
    </row>
    <row r="61" spans="1:12" x14ac:dyDescent="0.25">
      <c r="A61" s="6" t="s">
        <v>74</v>
      </c>
      <c r="B61" s="1" t="s">
        <v>75</v>
      </c>
      <c r="C61" s="1" t="s">
        <v>76</v>
      </c>
      <c r="D61" s="14">
        <v>49860</v>
      </c>
      <c r="E61" s="2">
        <v>928403</v>
      </c>
      <c r="F61" s="38"/>
      <c r="G61" s="14">
        <v>110186</v>
      </c>
      <c r="H61" s="2">
        <v>1828795</v>
      </c>
      <c r="I61" s="38"/>
      <c r="J61" s="16">
        <f>SUM(G61/D61)</f>
        <v>2.2099077416766946</v>
      </c>
      <c r="K61" s="16">
        <f t="shared" si="4"/>
        <v>1.969828835107168</v>
      </c>
      <c r="L61" s="15"/>
    </row>
    <row r="62" spans="1:12" x14ac:dyDescent="0.25">
      <c r="A62" s="6" t="s">
        <v>80</v>
      </c>
      <c r="B62" s="1" t="s">
        <v>81</v>
      </c>
      <c r="C62" s="1" t="s">
        <v>82</v>
      </c>
      <c r="D62" s="14">
        <v>58040</v>
      </c>
      <c r="E62" s="2">
        <v>753884</v>
      </c>
      <c r="F62" s="38">
        <v>2109</v>
      </c>
      <c r="G62" s="14">
        <v>114299</v>
      </c>
      <c r="H62" s="2">
        <v>4172480</v>
      </c>
      <c r="I62" s="38">
        <v>0</v>
      </c>
      <c r="J62" s="16">
        <f>SUM(G62/D62)</f>
        <v>1.9693142660234322</v>
      </c>
      <c r="K62" s="16">
        <f t="shared" si="4"/>
        <v>5.5346445872309271</v>
      </c>
      <c r="L62" s="15">
        <f>SUM(I62/F62)</f>
        <v>0</v>
      </c>
    </row>
    <row r="63" spans="1:12" x14ac:dyDescent="0.25">
      <c r="A63" s="6" t="s">
        <v>98</v>
      </c>
      <c r="B63" s="1" t="s">
        <v>99</v>
      </c>
      <c r="C63" s="1" t="s">
        <v>100</v>
      </c>
      <c r="D63" s="14">
        <v>191868</v>
      </c>
      <c r="E63" s="2">
        <v>753900</v>
      </c>
      <c r="F63" s="38"/>
      <c r="G63" s="14">
        <v>1027996</v>
      </c>
      <c r="H63" s="2">
        <v>5355961</v>
      </c>
      <c r="I63" s="38"/>
      <c r="J63" s="16">
        <f>SUM(G63/D63)</f>
        <v>5.3578293410052744</v>
      </c>
      <c r="K63" s="16">
        <f t="shared" si="4"/>
        <v>7.1043387717203874</v>
      </c>
      <c r="L63" s="17"/>
    </row>
    <row r="64" spans="1:12" x14ac:dyDescent="0.25">
      <c r="A64" s="6" t="s">
        <v>238</v>
      </c>
      <c r="B64" s="1" t="s">
        <v>239</v>
      </c>
      <c r="C64" s="1" t="s">
        <v>240</v>
      </c>
      <c r="D64" s="14"/>
      <c r="E64" s="2">
        <v>1949474</v>
      </c>
      <c r="F64" s="38"/>
      <c r="G64" s="14"/>
      <c r="H64" s="2">
        <v>9528460</v>
      </c>
      <c r="I64" s="38"/>
      <c r="J64" s="16"/>
      <c r="K64" s="16">
        <f t="shared" si="4"/>
        <v>4.887708171537553</v>
      </c>
      <c r="L64" s="15"/>
    </row>
    <row r="65" spans="1:12" ht="15.75" thickBot="1" x14ac:dyDescent="0.3">
      <c r="A65" s="28"/>
      <c r="B65" s="22"/>
      <c r="C65" s="22"/>
      <c r="D65" s="28"/>
      <c r="E65" s="22"/>
      <c r="F65" s="23"/>
      <c r="G65" s="28"/>
      <c r="H65" s="22"/>
      <c r="I65" s="23"/>
      <c r="J65" s="22"/>
      <c r="K65" s="22"/>
      <c r="L65" s="23"/>
    </row>
    <row r="66" spans="1:12" ht="15.75" thickBot="1" x14ac:dyDescent="0.3">
      <c r="A66" s="24" t="s">
        <v>284</v>
      </c>
      <c r="B66" s="26"/>
      <c r="C66" s="26"/>
      <c r="D66" s="40">
        <f>SUM(D3:D64)</f>
        <v>53690318</v>
      </c>
      <c r="E66" s="30">
        <f t="shared" ref="E66:I66" si="6">SUM(E3:E64)</f>
        <v>104504782</v>
      </c>
      <c r="F66" s="41">
        <f t="shared" si="6"/>
        <v>42109903</v>
      </c>
      <c r="G66" s="40">
        <f t="shared" si="6"/>
        <v>326393698</v>
      </c>
      <c r="H66" s="30">
        <f t="shared" si="6"/>
        <v>644857372</v>
      </c>
      <c r="I66" s="41">
        <f t="shared" si="6"/>
        <v>141746371</v>
      </c>
      <c r="J66" s="26"/>
      <c r="K66" s="26"/>
      <c r="L66" s="27"/>
    </row>
  </sheetData>
  <sortState xmlns:xlrd2="http://schemas.microsoft.com/office/spreadsheetml/2017/richdata2" ref="A3:L65">
    <sortCondition ref="B3:B65"/>
  </sortState>
  <mergeCells count="1">
    <mergeCell ref="A1:L1"/>
  </mergeCells>
  <printOptions gridLines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topLeftCell="A3" workbookViewId="0">
      <selection activeCell="A3" sqref="A3:L64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8.85546875" bestFit="1" customWidth="1"/>
    <col min="4" max="4" width="10.140625" bestFit="1" customWidth="1"/>
    <col min="5" max="5" width="11.140625" bestFit="1" customWidth="1"/>
    <col min="6" max="6" width="11.140625" customWidth="1"/>
    <col min="7" max="8" width="11.140625" bestFit="1" customWidth="1"/>
    <col min="9" max="9" width="11.140625" customWidth="1"/>
    <col min="12" max="12" width="12.7109375" bestFit="1" customWidth="1"/>
  </cols>
  <sheetData>
    <row r="1" spans="1:12" ht="19.5" thickBot="1" x14ac:dyDescent="0.35">
      <c r="A1" s="108" t="s">
        <v>324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46"/>
    </row>
    <row r="2" spans="1:12" ht="15.75" thickBot="1" x14ac:dyDescent="0.3">
      <c r="A2" s="24"/>
      <c r="B2" s="25"/>
      <c r="C2" s="25"/>
      <c r="D2" s="31" t="s">
        <v>277</v>
      </c>
      <c r="E2" s="31" t="s">
        <v>278</v>
      </c>
      <c r="F2" s="32" t="s">
        <v>536</v>
      </c>
      <c r="G2" s="43" t="s">
        <v>279</v>
      </c>
      <c r="H2" s="31" t="s">
        <v>280</v>
      </c>
      <c r="I2" s="32" t="s">
        <v>537</v>
      </c>
      <c r="J2" s="43" t="s">
        <v>325</v>
      </c>
      <c r="K2" s="31" t="s">
        <v>283</v>
      </c>
      <c r="L2" s="32" t="s">
        <v>542</v>
      </c>
    </row>
    <row r="3" spans="1:12" x14ac:dyDescent="0.25">
      <c r="A3" s="3" t="s">
        <v>302</v>
      </c>
      <c r="B3" s="4" t="s">
        <v>303</v>
      </c>
      <c r="C3" s="4" t="s">
        <v>304</v>
      </c>
      <c r="D3" s="34"/>
      <c r="E3" s="34">
        <v>139</v>
      </c>
      <c r="F3" s="51"/>
      <c r="G3" s="33"/>
      <c r="H3" s="34">
        <v>556</v>
      </c>
      <c r="I3" s="51"/>
      <c r="J3" s="44"/>
      <c r="K3" s="45">
        <f>SUM(H3/E3)</f>
        <v>4</v>
      </c>
      <c r="L3" s="46"/>
    </row>
    <row r="4" spans="1:12" x14ac:dyDescent="0.25">
      <c r="A4" s="6" t="s">
        <v>226</v>
      </c>
      <c r="B4" s="1" t="s">
        <v>227</v>
      </c>
      <c r="C4" s="1" t="s">
        <v>228</v>
      </c>
      <c r="D4" s="2">
        <v>29</v>
      </c>
      <c r="E4" s="2"/>
      <c r="F4" s="38"/>
      <c r="G4" s="14">
        <v>174</v>
      </c>
      <c r="H4" s="2"/>
      <c r="I4" s="38"/>
      <c r="J4" s="29">
        <f>SUM(G4/D4)</f>
        <v>6</v>
      </c>
      <c r="L4" s="17"/>
    </row>
    <row r="5" spans="1:12" x14ac:dyDescent="0.25">
      <c r="A5" s="6" t="s">
        <v>116</v>
      </c>
      <c r="B5" s="1" t="s">
        <v>117</v>
      </c>
      <c r="C5" s="1" t="s">
        <v>118</v>
      </c>
      <c r="D5" s="2">
        <v>1631484</v>
      </c>
      <c r="E5" s="2">
        <v>1471395</v>
      </c>
      <c r="F5" s="38"/>
      <c r="G5" s="14">
        <v>7064137</v>
      </c>
      <c r="H5" s="2">
        <v>4898794</v>
      </c>
      <c r="I5" s="38"/>
      <c r="J5" s="39">
        <f>SUM(G5/D5)</f>
        <v>4.3298843261717552</v>
      </c>
      <c r="K5" s="16">
        <f t="shared" ref="K5:K12" si="0">SUM(H5/E5)</f>
        <v>3.3293534367046238</v>
      </c>
      <c r="L5" s="17"/>
    </row>
    <row r="6" spans="1:12" x14ac:dyDescent="0.25">
      <c r="A6" s="6" t="s">
        <v>18</v>
      </c>
      <c r="B6" s="1" t="s">
        <v>19</v>
      </c>
      <c r="C6" s="1" t="s">
        <v>20</v>
      </c>
      <c r="D6" s="2">
        <v>11610</v>
      </c>
      <c r="E6" s="2">
        <v>235877</v>
      </c>
      <c r="F6" s="38"/>
      <c r="G6" s="14">
        <v>17432</v>
      </c>
      <c r="H6" s="2">
        <v>660480</v>
      </c>
      <c r="I6" s="38"/>
      <c r="J6" s="39">
        <f>SUM(G6/D6)</f>
        <v>1.5014642549526271</v>
      </c>
      <c r="K6" s="16">
        <f t="shared" si="0"/>
        <v>2.8001034437439851</v>
      </c>
      <c r="L6" s="15"/>
    </row>
    <row r="7" spans="1:12" x14ac:dyDescent="0.25">
      <c r="A7" s="6" t="s">
        <v>268</v>
      </c>
      <c r="B7" s="1" t="s">
        <v>269</v>
      </c>
      <c r="C7" s="1" t="s">
        <v>270</v>
      </c>
      <c r="D7" s="2">
        <v>294985</v>
      </c>
      <c r="E7" s="2">
        <v>1451926</v>
      </c>
      <c r="F7" s="38"/>
      <c r="G7" s="14">
        <v>368731</v>
      </c>
      <c r="H7" s="2">
        <v>4571161</v>
      </c>
      <c r="I7" s="38"/>
      <c r="J7" s="39">
        <f>SUM(G7/D7)</f>
        <v>1.2499991524992797</v>
      </c>
      <c r="K7" s="16">
        <f t="shared" si="0"/>
        <v>3.1483429596274188</v>
      </c>
      <c r="L7" s="17"/>
    </row>
    <row r="8" spans="1:12" x14ac:dyDescent="0.25">
      <c r="A8" s="6" t="s">
        <v>210</v>
      </c>
      <c r="B8" s="1" t="s">
        <v>211</v>
      </c>
      <c r="C8" s="1" t="s">
        <v>212</v>
      </c>
      <c r="D8" s="2"/>
      <c r="E8" s="2">
        <v>2</v>
      </c>
      <c r="F8" s="38"/>
      <c r="G8" s="14"/>
      <c r="H8" s="2">
        <v>6</v>
      </c>
      <c r="I8" s="38"/>
      <c r="J8" s="29"/>
      <c r="K8">
        <f t="shared" si="0"/>
        <v>3</v>
      </c>
      <c r="L8" s="17"/>
    </row>
    <row r="9" spans="1:12" x14ac:dyDescent="0.25">
      <c r="A9" s="6" t="s">
        <v>59</v>
      </c>
      <c r="B9" s="1" t="s">
        <v>60</v>
      </c>
      <c r="C9" s="1" t="s">
        <v>61</v>
      </c>
      <c r="D9" s="2">
        <v>194392</v>
      </c>
      <c r="E9" s="2">
        <v>922854</v>
      </c>
      <c r="F9" s="38"/>
      <c r="G9" s="14">
        <v>481413</v>
      </c>
      <c r="H9" s="2">
        <v>2437851</v>
      </c>
      <c r="I9" s="38"/>
      <c r="J9" s="39">
        <f>SUM(G9/D9)</f>
        <v>2.4765062348244782</v>
      </c>
      <c r="K9" s="16">
        <f t="shared" si="0"/>
        <v>2.6416432068344506</v>
      </c>
      <c r="L9" s="17"/>
    </row>
    <row r="10" spans="1:12" x14ac:dyDescent="0.25">
      <c r="A10" s="6" t="s">
        <v>30</v>
      </c>
      <c r="B10" s="1" t="s">
        <v>31</v>
      </c>
      <c r="C10" s="1" t="s">
        <v>32</v>
      </c>
      <c r="D10" s="2">
        <v>869032</v>
      </c>
      <c r="E10" s="2">
        <v>3901836</v>
      </c>
      <c r="F10" s="38">
        <v>852302</v>
      </c>
      <c r="G10" s="14">
        <v>2459660</v>
      </c>
      <c r="H10" s="2">
        <v>17327547</v>
      </c>
      <c r="I10" s="38">
        <v>3829630</v>
      </c>
      <c r="J10" s="39">
        <f>SUM(G10/D10)</f>
        <v>2.8303445672886616</v>
      </c>
      <c r="K10" s="16">
        <f t="shared" si="0"/>
        <v>4.4408701442090335</v>
      </c>
      <c r="L10" s="17">
        <f>SUM(I10/F10)</f>
        <v>4.4932782042046133</v>
      </c>
    </row>
    <row r="11" spans="1:12" x14ac:dyDescent="0.25">
      <c r="A11" s="6" t="s">
        <v>162</v>
      </c>
      <c r="B11" s="1" t="s">
        <v>163</v>
      </c>
      <c r="C11" s="1" t="s">
        <v>164</v>
      </c>
      <c r="D11" s="2"/>
      <c r="E11" s="2">
        <v>2</v>
      </c>
      <c r="F11" s="38"/>
      <c r="G11" s="14"/>
      <c r="H11" s="2">
        <v>4</v>
      </c>
      <c r="I11" s="38"/>
      <c r="J11" s="39"/>
      <c r="K11" s="16">
        <f t="shared" si="0"/>
        <v>2</v>
      </c>
      <c r="L11" s="15"/>
    </row>
    <row r="12" spans="1:12" x14ac:dyDescent="0.25">
      <c r="A12" s="6" t="s">
        <v>65</v>
      </c>
      <c r="B12" s="1" t="s">
        <v>66</v>
      </c>
      <c r="C12" s="1" t="s">
        <v>67</v>
      </c>
      <c r="D12" s="2">
        <v>294985</v>
      </c>
      <c r="E12" s="2">
        <v>1451926</v>
      </c>
      <c r="F12" s="38"/>
      <c r="G12" s="14">
        <v>368731</v>
      </c>
      <c r="H12" s="2">
        <v>4571161</v>
      </c>
      <c r="I12" s="38"/>
      <c r="J12" s="39">
        <f t="shared" ref="J12:J19" si="1">SUM(G12/D12)</f>
        <v>1.2499991524992797</v>
      </c>
      <c r="K12" s="16">
        <f t="shared" si="0"/>
        <v>3.1483429596274188</v>
      </c>
      <c r="L12" s="17"/>
    </row>
    <row r="13" spans="1:12" x14ac:dyDescent="0.25">
      <c r="A13" s="6" t="s">
        <v>0</v>
      </c>
      <c r="B13" s="1" t="s">
        <v>1</v>
      </c>
      <c r="C13" s="1" t="s">
        <v>2</v>
      </c>
      <c r="D13" s="2">
        <v>6</v>
      </c>
      <c r="E13" s="2"/>
      <c r="F13" s="38"/>
      <c r="G13" s="14">
        <v>36</v>
      </c>
      <c r="H13" s="2"/>
      <c r="I13" s="38"/>
      <c r="J13" s="39">
        <f t="shared" si="1"/>
        <v>6</v>
      </c>
      <c r="K13" s="16"/>
      <c r="L13" s="15"/>
    </row>
    <row r="14" spans="1:12" x14ac:dyDescent="0.25">
      <c r="A14" s="6" t="s">
        <v>56</v>
      </c>
      <c r="B14" s="1" t="s">
        <v>57</v>
      </c>
      <c r="C14" s="1" t="s">
        <v>58</v>
      </c>
      <c r="D14" s="2">
        <v>8025331</v>
      </c>
      <c r="E14" s="2">
        <v>12742638</v>
      </c>
      <c r="F14" s="38">
        <v>2147096</v>
      </c>
      <c r="G14" s="14">
        <v>36867916</v>
      </c>
      <c r="H14" s="2">
        <v>69695717</v>
      </c>
      <c r="I14" s="38">
        <v>10013644</v>
      </c>
      <c r="J14" s="39">
        <f t="shared" si="1"/>
        <v>4.5939433526168578</v>
      </c>
      <c r="K14" s="16">
        <f>SUM(H14/E14)</f>
        <v>5.4694888923313991</v>
      </c>
      <c r="L14" s="17">
        <f>SUM(I14/F14)</f>
        <v>4.663808232142391</v>
      </c>
    </row>
    <row r="15" spans="1:12" x14ac:dyDescent="0.25">
      <c r="A15" s="6" t="s">
        <v>113</v>
      </c>
      <c r="B15" s="1" t="s">
        <v>114</v>
      </c>
      <c r="C15" s="1" t="s">
        <v>115</v>
      </c>
      <c r="D15" s="2">
        <v>73610</v>
      </c>
      <c r="E15" s="2">
        <v>898884</v>
      </c>
      <c r="F15" s="38"/>
      <c r="G15" s="14">
        <v>101507</v>
      </c>
      <c r="H15" s="2">
        <v>2643662</v>
      </c>
      <c r="I15" s="38"/>
      <c r="J15" s="39">
        <f t="shared" si="1"/>
        <v>1.3789838337182447</v>
      </c>
      <c r="K15" s="16">
        <f>SUM(H15/E15)</f>
        <v>2.9410491231349094</v>
      </c>
      <c r="L15" s="17"/>
    </row>
    <row r="16" spans="1:12" x14ac:dyDescent="0.25">
      <c r="A16" s="6" t="s">
        <v>314</v>
      </c>
      <c r="B16" s="1" t="s">
        <v>315</v>
      </c>
      <c r="C16" s="1" t="s">
        <v>316</v>
      </c>
      <c r="D16" s="2">
        <v>32000</v>
      </c>
      <c r="E16" s="2">
        <v>2607005</v>
      </c>
      <c r="F16" s="38"/>
      <c r="G16" s="14">
        <v>52800</v>
      </c>
      <c r="H16" s="2">
        <v>6263020</v>
      </c>
      <c r="I16" s="38"/>
      <c r="J16" s="39">
        <f t="shared" si="1"/>
        <v>1.65</v>
      </c>
      <c r="K16" s="16">
        <f>SUM(H16/E16)</f>
        <v>2.4023812765990091</v>
      </c>
      <c r="L16" s="17"/>
    </row>
    <row r="17" spans="1:12" x14ac:dyDescent="0.25">
      <c r="A17" s="6" t="s">
        <v>314</v>
      </c>
      <c r="B17" s="1" t="s">
        <v>315</v>
      </c>
      <c r="C17" s="1" t="s">
        <v>316</v>
      </c>
      <c r="D17" s="2">
        <v>5513</v>
      </c>
      <c r="E17" s="2">
        <v>256271</v>
      </c>
      <c r="F17" s="38"/>
      <c r="G17" s="14">
        <v>19296</v>
      </c>
      <c r="H17" s="2">
        <v>1232587</v>
      </c>
      <c r="I17" s="38"/>
      <c r="J17" s="39">
        <f t="shared" si="1"/>
        <v>3.5000906947215671</v>
      </c>
      <c r="K17" s="16">
        <f>SUM(H17/E17)</f>
        <v>4.8097014488568739</v>
      </c>
      <c r="L17" s="17"/>
    </row>
    <row r="18" spans="1:12" x14ac:dyDescent="0.25">
      <c r="A18" s="6" t="s">
        <v>83</v>
      </c>
      <c r="B18" s="1" t="s">
        <v>84</v>
      </c>
      <c r="C18" s="1" t="s">
        <v>85</v>
      </c>
      <c r="D18" s="2">
        <v>12186064</v>
      </c>
      <c r="E18" s="2">
        <v>10646937</v>
      </c>
      <c r="F18" s="38">
        <v>1650689</v>
      </c>
      <c r="G18" s="14">
        <v>63325278</v>
      </c>
      <c r="H18" s="2">
        <v>55220706</v>
      </c>
      <c r="I18" s="38">
        <v>7896203</v>
      </c>
      <c r="J18" s="39">
        <f t="shared" si="1"/>
        <v>5.1965325309304138</v>
      </c>
      <c r="K18" s="16">
        <f>SUM(H18/E18)</f>
        <v>5.1865344934416351</v>
      </c>
      <c r="L18" s="17">
        <f>SUM(I18/F18)</f>
        <v>4.7835800686864696</v>
      </c>
    </row>
    <row r="19" spans="1:12" x14ac:dyDescent="0.25">
      <c r="A19" s="6" t="s">
        <v>313</v>
      </c>
      <c r="B19" s="1" t="s">
        <v>78</v>
      </c>
      <c r="C19" s="1" t="s">
        <v>79</v>
      </c>
      <c r="D19" s="2">
        <v>210115</v>
      </c>
      <c r="E19" s="2"/>
      <c r="F19" s="38"/>
      <c r="G19" s="14">
        <v>787931</v>
      </c>
      <c r="H19" s="2"/>
      <c r="I19" s="38"/>
      <c r="J19" s="39">
        <f t="shared" si="1"/>
        <v>3.7499988101753803</v>
      </c>
      <c r="K19" s="16"/>
      <c r="L19" s="17"/>
    </row>
    <row r="20" spans="1:12" x14ac:dyDescent="0.25">
      <c r="A20" s="6" t="s">
        <v>307</v>
      </c>
      <c r="B20" s="1" t="s">
        <v>308</v>
      </c>
      <c r="C20" s="1" t="s">
        <v>309</v>
      </c>
      <c r="D20" s="2"/>
      <c r="E20" s="2">
        <v>95</v>
      </c>
      <c r="F20" s="38"/>
      <c r="G20" s="14"/>
      <c r="H20" s="2">
        <v>380</v>
      </c>
      <c r="I20" s="38"/>
      <c r="J20" s="29"/>
      <c r="K20">
        <f>SUM(H20/E20)</f>
        <v>4</v>
      </c>
      <c r="L20" s="17"/>
    </row>
    <row r="21" spans="1:12" x14ac:dyDescent="0.25">
      <c r="A21" s="6" t="s">
        <v>159</v>
      </c>
      <c r="B21" s="1" t="s">
        <v>160</v>
      </c>
      <c r="C21" s="1" t="s">
        <v>161</v>
      </c>
      <c r="D21" s="2">
        <v>32</v>
      </c>
      <c r="E21" s="2"/>
      <c r="F21" s="38"/>
      <c r="G21" s="14">
        <v>192</v>
      </c>
      <c r="H21" s="2"/>
      <c r="I21" s="38"/>
      <c r="J21" s="39">
        <f t="shared" ref="J21:J27" si="2">SUM(G21/D21)</f>
        <v>6</v>
      </c>
      <c r="K21" s="16"/>
      <c r="L21" s="15"/>
    </row>
    <row r="22" spans="1:12" x14ac:dyDescent="0.25">
      <c r="A22" s="6" t="s">
        <v>266</v>
      </c>
      <c r="B22" s="1" t="s">
        <v>237</v>
      </c>
      <c r="C22" s="1" t="s">
        <v>267</v>
      </c>
      <c r="D22" s="2">
        <v>24</v>
      </c>
      <c r="E22" s="2"/>
      <c r="F22" s="38"/>
      <c r="G22" s="14">
        <v>144</v>
      </c>
      <c r="H22" s="2"/>
      <c r="I22" s="38"/>
      <c r="J22" s="29">
        <f t="shared" si="2"/>
        <v>6</v>
      </c>
      <c r="L22" s="17"/>
    </row>
    <row r="23" spans="1:12" x14ac:dyDescent="0.25">
      <c r="A23" s="6" t="s">
        <v>110</v>
      </c>
      <c r="B23" s="1" t="s">
        <v>111</v>
      </c>
      <c r="C23" s="1" t="s">
        <v>112</v>
      </c>
      <c r="D23" s="2">
        <v>36298</v>
      </c>
      <c r="E23" s="2">
        <v>521981</v>
      </c>
      <c r="F23" s="38"/>
      <c r="G23" s="14">
        <v>46447</v>
      </c>
      <c r="H23" s="2">
        <v>1377467</v>
      </c>
      <c r="I23" s="38"/>
      <c r="J23" s="39">
        <f t="shared" si="2"/>
        <v>1.2796021819383989</v>
      </c>
      <c r="K23" s="16">
        <f>SUM(H23/E23)</f>
        <v>2.6389217232044846</v>
      </c>
      <c r="L23" s="17"/>
    </row>
    <row r="24" spans="1:12" x14ac:dyDescent="0.25">
      <c r="A24" s="6" t="s">
        <v>293</v>
      </c>
      <c r="B24" s="1" t="s">
        <v>294</v>
      </c>
      <c r="C24" s="1" t="s">
        <v>320</v>
      </c>
      <c r="D24" s="2">
        <v>1670990</v>
      </c>
      <c r="E24" s="2">
        <v>3425570</v>
      </c>
      <c r="F24" s="38"/>
      <c r="G24" s="14">
        <v>10055363</v>
      </c>
      <c r="H24" s="2">
        <v>32198722</v>
      </c>
      <c r="I24" s="38"/>
      <c r="J24" s="39">
        <f t="shared" si="2"/>
        <v>6.0176081245249824</v>
      </c>
      <c r="K24" s="16">
        <f>SUM(H24/E24)</f>
        <v>9.3995224152476808</v>
      </c>
      <c r="L24" s="17"/>
    </row>
    <row r="25" spans="1:12" x14ac:dyDescent="0.25">
      <c r="A25" s="6" t="s">
        <v>188</v>
      </c>
      <c r="B25" s="1" t="s">
        <v>189</v>
      </c>
      <c r="C25" s="1" t="s">
        <v>190</v>
      </c>
      <c r="D25" s="2">
        <v>137040</v>
      </c>
      <c r="E25" s="2">
        <v>650620</v>
      </c>
      <c r="F25" s="38"/>
      <c r="G25" s="14">
        <v>171300</v>
      </c>
      <c r="H25" s="2">
        <v>2102945</v>
      </c>
      <c r="I25" s="38"/>
      <c r="J25" s="39">
        <f t="shared" si="2"/>
        <v>1.25</v>
      </c>
      <c r="K25" s="16">
        <f>SUM(H25/E25)</f>
        <v>3.2322169622821311</v>
      </c>
      <c r="L25" s="15"/>
    </row>
    <row r="26" spans="1:12" x14ac:dyDescent="0.25">
      <c r="A26" s="6" t="s">
        <v>27</v>
      </c>
      <c r="B26" s="1" t="s">
        <v>28</v>
      </c>
      <c r="C26" s="1" t="s">
        <v>29</v>
      </c>
      <c r="D26" s="2">
        <v>7157081</v>
      </c>
      <c r="E26" s="2">
        <v>12666840</v>
      </c>
      <c r="F26" s="38">
        <v>24902</v>
      </c>
      <c r="G26" s="14">
        <v>32687715</v>
      </c>
      <c r="H26" s="2">
        <v>66782270</v>
      </c>
      <c r="I26" s="38">
        <v>16795</v>
      </c>
      <c r="J26" s="39">
        <f t="shared" si="2"/>
        <v>4.5671852812620113</v>
      </c>
      <c r="K26" s="16">
        <f>SUM(H26/E26)</f>
        <v>5.27221232762078</v>
      </c>
      <c r="L26" s="17">
        <f>SUM(I26/F26)</f>
        <v>0.6744438197735122</v>
      </c>
    </row>
    <row r="27" spans="1:12" x14ac:dyDescent="0.25">
      <c r="A27" s="6" t="s">
        <v>274</v>
      </c>
      <c r="B27" s="1" t="s">
        <v>209</v>
      </c>
      <c r="C27" s="1" t="s">
        <v>275</v>
      </c>
      <c r="D27" s="2">
        <v>91500</v>
      </c>
      <c r="E27" s="2"/>
      <c r="F27" s="38"/>
      <c r="G27" s="14">
        <v>167500</v>
      </c>
      <c r="H27" s="2"/>
      <c r="I27" s="38"/>
      <c r="J27" s="39">
        <f t="shared" si="2"/>
        <v>1.8306010928961749</v>
      </c>
      <c r="K27" s="16"/>
      <c r="L27" s="17"/>
    </row>
    <row r="28" spans="1:12" x14ac:dyDescent="0.25">
      <c r="A28" s="6" t="s">
        <v>213</v>
      </c>
      <c r="B28" s="1" t="s">
        <v>205</v>
      </c>
      <c r="C28" s="1" t="s">
        <v>214</v>
      </c>
      <c r="D28" s="2"/>
      <c r="E28" s="2">
        <v>27</v>
      </c>
      <c r="F28" s="38"/>
      <c r="G28" s="14"/>
      <c r="H28" s="2">
        <v>108</v>
      </c>
      <c r="I28" s="38"/>
      <c r="J28" s="29"/>
      <c r="K28">
        <f>SUM(H28/E28)</f>
        <v>4</v>
      </c>
      <c r="L28" s="17"/>
    </row>
    <row r="29" spans="1:12" x14ac:dyDescent="0.25">
      <c r="A29" s="6" t="s">
        <v>104</v>
      </c>
      <c r="B29" s="1" t="s">
        <v>105</v>
      </c>
      <c r="C29" s="1" t="s">
        <v>106</v>
      </c>
      <c r="D29" s="2">
        <v>113273</v>
      </c>
      <c r="E29" s="2">
        <v>921261</v>
      </c>
      <c r="F29" s="38"/>
      <c r="G29" s="14">
        <v>156151</v>
      </c>
      <c r="H29" s="2">
        <v>2714440</v>
      </c>
      <c r="I29" s="38"/>
      <c r="J29" s="39">
        <f>SUM(G29/D29)</f>
        <v>1.3785368093014223</v>
      </c>
      <c r="K29" s="16">
        <f>SUM(H29/E29)</f>
        <v>2.9464397168663385</v>
      </c>
      <c r="L29" s="17"/>
    </row>
    <row r="30" spans="1:12" x14ac:dyDescent="0.25">
      <c r="A30" s="6" t="s">
        <v>172</v>
      </c>
      <c r="B30" s="1" t="s">
        <v>173</v>
      </c>
      <c r="C30" s="1" t="s">
        <v>171</v>
      </c>
      <c r="D30" s="2"/>
      <c r="E30" s="2">
        <v>2</v>
      </c>
      <c r="F30" s="38"/>
      <c r="G30" s="14"/>
      <c r="H30" s="2">
        <v>6</v>
      </c>
      <c r="I30" s="38"/>
      <c r="J30" s="39"/>
      <c r="K30" s="16">
        <f>SUM(H30/E30)</f>
        <v>3</v>
      </c>
      <c r="L30" s="15"/>
    </row>
    <row r="31" spans="1:12" x14ac:dyDescent="0.25">
      <c r="A31" s="6" t="s">
        <v>250</v>
      </c>
      <c r="B31" s="1" t="s">
        <v>251</v>
      </c>
      <c r="C31" s="1" t="s">
        <v>252</v>
      </c>
      <c r="D31" s="2"/>
      <c r="E31" s="2">
        <v>4</v>
      </c>
      <c r="F31" s="38"/>
      <c r="G31" s="14"/>
      <c r="H31" s="2">
        <v>8</v>
      </c>
      <c r="I31" s="38"/>
      <c r="J31" s="29"/>
      <c r="K31">
        <f>SUM(H31/E31)</f>
        <v>2</v>
      </c>
      <c r="L31" s="17"/>
    </row>
    <row r="32" spans="1:12" x14ac:dyDescent="0.25">
      <c r="A32" s="6" t="s">
        <v>261</v>
      </c>
      <c r="B32" s="1" t="s">
        <v>222</v>
      </c>
      <c r="C32" s="1" t="s">
        <v>262</v>
      </c>
      <c r="D32" s="2"/>
      <c r="E32" s="2">
        <v>90</v>
      </c>
      <c r="F32" s="38"/>
      <c r="G32" s="14"/>
      <c r="H32" s="2">
        <v>329</v>
      </c>
      <c r="I32" s="38"/>
      <c r="J32" s="39"/>
      <c r="K32" s="16">
        <f>SUM(H32/E32)</f>
        <v>3.6555555555555554</v>
      </c>
      <c r="L32" s="17"/>
    </row>
    <row r="33" spans="1:12" x14ac:dyDescent="0.25">
      <c r="A33" s="6" t="s">
        <v>539</v>
      </c>
      <c r="B33" s="1" t="s">
        <v>540</v>
      </c>
      <c r="C33" s="1" t="s">
        <v>541</v>
      </c>
      <c r="D33" s="2"/>
      <c r="E33" s="2"/>
      <c r="F33" s="38">
        <v>2938</v>
      </c>
      <c r="G33" s="14"/>
      <c r="H33" s="2"/>
      <c r="I33" s="38">
        <v>35403</v>
      </c>
      <c r="J33" s="39"/>
      <c r="K33" s="16"/>
      <c r="L33" s="17">
        <f>SUM(I33/F33)</f>
        <v>12.050034036759701</v>
      </c>
    </row>
    <row r="34" spans="1:12" x14ac:dyDescent="0.25">
      <c r="A34" s="6" t="s">
        <v>123</v>
      </c>
      <c r="B34" s="1" t="s">
        <v>124</v>
      </c>
      <c r="C34" s="1" t="s">
        <v>125</v>
      </c>
      <c r="D34" s="2">
        <v>6902630</v>
      </c>
      <c r="E34" s="2">
        <v>5914294</v>
      </c>
      <c r="F34" s="38">
        <v>4044182</v>
      </c>
      <c r="G34" s="14">
        <v>35448186</v>
      </c>
      <c r="H34" s="2">
        <v>49077644</v>
      </c>
      <c r="I34" s="38">
        <v>23241335</v>
      </c>
      <c r="J34" s="39">
        <f>SUM(G34/D34)</f>
        <v>5.135460831596073</v>
      </c>
      <c r="K34" s="16">
        <f>SUM(H34/E34)</f>
        <v>8.2981407417351924</v>
      </c>
      <c r="L34" s="17">
        <f>SUM(I34/F34)</f>
        <v>5.746856842743477</v>
      </c>
    </row>
    <row r="35" spans="1:12" x14ac:dyDescent="0.25">
      <c r="A35" s="6" t="s">
        <v>168</v>
      </c>
      <c r="B35" s="1" t="s">
        <v>169</v>
      </c>
      <c r="C35" s="1" t="s">
        <v>170</v>
      </c>
      <c r="D35" s="2"/>
      <c r="E35" s="2">
        <v>443</v>
      </c>
      <c r="F35" s="38"/>
      <c r="G35" s="14"/>
      <c r="H35" s="2">
        <v>2682</v>
      </c>
      <c r="I35" s="38"/>
      <c r="J35" s="39"/>
      <c r="K35" s="16">
        <f>SUM(H35/E35)</f>
        <v>6.0541760722347631</v>
      </c>
      <c r="L35" s="15"/>
    </row>
    <row r="36" spans="1:12" x14ac:dyDescent="0.25">
      <c r="A36" s="6" t="s">
        <v>44</v>
      </c>
      <c r="B36" s="1" t="s">
        <v>45</v>
      </c>
      <c r="C36" s="1" t="s">
        <v>46</v>
      </c>
      <c r="D36" s="2">
        <v>341089</v>
      </c>
      <c r="E36" s="2">
        <v>1881718</v>
      </c>
      <c r="F36" s="38"/>
      <c r="G36" s="14">
        <v>816732</v>
      </c>
      <c r="H36" s="2">
        <v>4235509</v>
      </c>
      <c r="I36" s="38"/>
      <c r="J36" s="39">
        <f>SUM(G36/D36)</f>
        <v>2.3944835512139062</v>
      </c>
      <c r="K36" s="16">
        <f>SUM(H36/E36)</f>
        <v>2.2508734039850817</v>
      </c>
      <c r="L36" s="17"/>
    </row>
    <row r="37" spans="1:12" x14ac:dyDescent="0.25">
      <c r="A37" s="6" t="s">
        <v>197</v>
      </c>
      <c r="B37" s="1" t="s">
        <v>198</v>
      </c>
      <c r="C37" s="1" t="s">
        <v>199</v>
      </c>
      <c r="D37" s="2"/>
      <c r="E37" s="2">
        <v>3</v>
      </c>
      <c r="F37" s="38"/>
      <c r="G37" s="14"/>
      <c r="H37" s="2">
        <v>10</v>
      </c>
      <c r="I37" s="38"/>
      <c r="J37" s="39"/>
      <c r="K37" s="16">
        <f>SUM(H37/E37)</f>
        <v>3.3333333333333335</v>
      </c>
      <c r="L37" s="15"/>
    </row>
    <row r="38" spans="1:12" x14ac:dyDescent="0.25">
      <c r="A38" s="6" t="s">
        <v>194</v>
      </c>
      <c r="B38" s="1" t="s">
        <v>195</v>
      </c>
      <c r="C38" s="1" t="s">
        <v>196</v>
      </c>
      <c r="D38" s="2">
        <v>32</v>
      </c>
      <c r="E38" s="2"/>
      <c r="F38" s="38"/>
      <c r="G38" s="14">
        <v>192</v>
      </c>
      <c r="H38" s="2"/>
      <c r="I38" s="38"/>
      <c r="J38" s="29">
        <f>SUM(G38/D38)</f>
        <v>6</v>
      </c>
      <c r="L38" s="15"/>
    </row>
    <row r="39" spans="1:12" x14ac:dyDescent="0.25">
      <c r="A39" s="6" t="s">
        <v>119</v>
      </c>
      <c r="B39" s="1" t="s">
        <v>120</v>
      </c>
      <c r="C39" s="1" t="s">
        <v>121</v>
      </c>
      <c r="D39" s="2">
        <v>7987619</v>
      </c>
      <c r="E39" s="2">
        <v>7963178</v>
      </c>
      <c r="F39" s="38">
        <v>5660780</v>
      </c>
      <c r="G39" s="14">
        <v>68193858</v>
      </c>
      <c r="H39" s="2">
        <v>86061382</v>
      </c>
      <c r="I39" s="38">
        <v>32265644</v>
      </c>
      <c r="J39" s="39">
        <f>SUM(G39/D39)</f>
        <v>8.5374450133387683</v>
      </c>
      <c r="K39" s="16">
        <f>SUM(H39/E39)</f>
        <v>10.807416586694409</v>
      </c>
      <c r="L39" s="17">
        <f>SUM(I39/F39)</f>
        <v>5.6998583234112612</v>
      </c>
    </row>
    <row r="40" spans="1:12" x14ac:dyDescent="0.25">
      <c r="A40" s="6" t="s">
        <v>305</v>
      </c>
      <c r="B40" s="1" t="s">
        <v>306</v>
      </c>
      <c r="C40" s="1" t="s">
        <v>305</v>
      </c>
      <c r="D40" s="2"/>
      <c r="E40" s="2">
        <v>1</v>
      </c>
      <c r="F40" s="38"/>
      <c r="G40" s="14"/>
      <c r="H40" s="2">
        <v>4</v>
      </c>
      <c r="I40" s="38"/>
      <c r="J40" s="29"/>
      <c r="K40">
        <f t="shared" ref="K40:K60" si="3">SUM(H40/E40)</f>
        <v>4</v>
      </c>
      <c r="L40" s="17"/>
    </row>
    <row r="41" spans="1:12" x14ac:dyDescent="0.25">
      <c r="A41" s="6" t="s">
        <v>153</v>
      </c>
      <c r="B41" s="1" t="s">
        <v>154</v>
      </c>
      <c r="C41" s="1" t="s">
        <v>155</v>
      </c>
      <c r="D41" s="2"/>
      <c r="E41" s="2">
        <v>33</v>
      </c>
      <c r="F41" s="38"/>
      <c r="G41" s="14"/>
      <c r="H41" s="2">
        <v>33</v>
      </c>
      <c r="I41" s="38"/>
      <c r="J41" s="29"/>
      <c r="K41">
        <f t="shared" si="3"/>
        <v>1</v>
      </c>
      <c r="L41" s="15"/>
    </row>
    <row r="42" spans="1:12" x14ac:dyDescent="0.25">
      <c r="A42" s="6" t="s">
        <v>317</v>
      </c>
      <c r="B42" s="1" t="s">
        <v>318</v>
      </c>
      <c r="C42" s="1" t="s">
        <v>319</v>
      </c>
      <c r="D42" s="2"/>
      <c r="E42" s="2">
        <v>4</v>
      </c>
      <c r="F42" s="38"/>
      <c r="G42" s="14"/>
      <c r="H42" s="2">
        <v>12</v>
      </c>
      <c r="I42" s="38"/>
      <c r="J42" s="39"/>
      <c r="K42" s="16">
        <f t="shared" si="3"/>
        <v>3</v>
      </c>
      <c r="L42" s="17"/>
    </row>
    <row r="43" spans="1:12" x14ac:dyDescent="0.25">
      <c r="A43" s="6" t="s">
        <v>321</v>
      </c>
      <c r="B43" s="1" t="s">
        <v>322</v>
      </c>
      <c r="C43" s="1" t="s">
        <v>323</v>
      </c>
      <c r="D43" s="2">
        <v>1351089</v>
      </c>
      <c r="E43" s="2">
        <v>14238468</v>
      </c>
      <c r="F43" s="38">
        <v>45713</v>
      </c>
      <c r="G43" s="14">
        <v>2874814</v>
      </c>
      <c r="H43" s="2">
        <v>29386549</v>
      </c>
      <c r="I43" s="38"/>
      <c r="J43" s="39">
        <f>SUM(G43/D43)</f>
        <v>2.1277754463251495</v>
      </c>
      <c r="K43" s="16">
        <f t="shared" si="3"/>
        <v>2.0638841903496923</v>
      </c>
      <c r="L43" s="15">
        <f>SUM(I43/F43)</f>
        <v>0</v>
      </c>
    </row>
    <row r="44" spans="1:12" x14ac:dyDescent="0.25">
      <c r="A44" s="6" t="s">
        <v>53</v>
      </c>
      <c r="B44" s="1" t="s">
        <v>54</v>
      </c>
      <c r="C44" s="1" t="s">
        <v>55</v>
      </c>
      <c r="D44" s="2">
        <v>552070</v>
      </c>
      <c r="E44" s="2">
        <v>2092480</v>
      </c>
      <c r="F44" s="38"/>
      <c r="G44" s="14">
        <v>2741797</v>
      </c>
      <c r="H44" s="2">
        <v>19471517</v>
      </c>
      <c r="I44" s="38"/>
      <c r="J44" s="39">
        <f>SUM(G44/D44)</f>
        <v>4.9663937544152006</v>
      </c>
      <c r="K44" s="16">
        <f t="shared" si="3"/>
        <v>9.3054734095427438</v>
      </c>
      <c r="L44" s="17"/>
    </row>
    <row r="45" spans="1:12" x14ac:dyDescent="0.25">
      <c r="A45" s="6" t="s">
        <v>62</v>
      </c>
      <c r="B45" s="1" t="s">
        <v>63</v>
      </c>
      <c r="C45" s="1" t="s">
        <v>64</v>
      </c>
      <c r="D45" s="2">
        <v>32650</v>
      </c>
      <c r="E45" s="2">
        <v>164670</v>
      </c>
      <c r="F45" s="38"/>
      <c r="G45" s="14">
        <v>40812</v>
      </c>
      <c r="H45" s="2">
        <v>1381132</v>
      </c>
      <c r="I45" s="38"/>
      <c r="J45" s="39">
        <f>SUM(G45/D45)</f>
        <v>1.2499846860643185</v>
      </c>
      <c r="K45" s="16">
        <f t="shared" si="3"/>
        <v>8.387271512722414</v>
      </c>
      <c r="L45" s="17"/>
    </row>
    <row r="46" spans="1:12" x14ac:dyDescent="0.25">
      <c r="A46" s="6" t="s">
        <v>47</v>
      </c>
      <c r="B46" s="1" t="s">
        <v>48</v>
      </c>
      <c r="C46" s="1" t="s">
        <v>49</v>
      </c>
      <c r="D46" s="2">
        <v>160673</v>
      </c>
      <c r="E46" s="2">
        <v>1171278</v>
      </c>
      <c r="F46" s="38"/>
      <c r="G46" s="14">
        <v>467866</v>
      </c>
      <c r="H46" s="2">
        <v>3531520</v>
      </c>
      <c r="I46" s="38"/>
      <c r="J46" s="39">
        <f>SUM(G46/D46)</f>
        <v>2.9119142606411779</v>
      </c>
      <c r="K46" s="16">
        <f t="shared" si="3"/>
        <v>3.0150997457478073</v>
      </c>
      <c r="L46" s="17"/>
    </row>
    <row r="47" spans="1:12" x14ac:dyDescent="0.25">
      <c r="A47" s="6" t="s">
        <v>299</v>
      </c>
      <c r="B47" s="1" t="s">
        <v>300</v>
      </c>
      <c r="C47" s="1" t="s">
        <v>301</v>
      </c>
      <c r="D47" s="2"/>
      <c r="E47" s="2">
        <v>21</v>
      </c>
      <c r="F47" s="38"/>
      <c r="G47" s="14"/>
      <c r="H47" s="2">
        <v>84</v>
      </c>
      <c r="I47" s="38"/>
      <c r="J47" s="39"/>
      <c r="K47" s="16">
        <f t="shared" si="3"/>
        <v>4</v>
      </c>
      <c r="L47" s="15"/>
    </row>
    <row r="48" spans="1:12" x14ac:dyDescent="0.25">
      <c r="A48" s="6" t="s">
        <v>38</v>
      </c>
      <c r="B48" s="1" t="s">
        <v>39</v>
      </c>
      <c r="C48" s="1" t="s">
        <v>40</v>
      </c>
      <c r="D48" s="2"/>
      <c r="E48" s="2">
        <v>15</v>
      </c>
      <c r="F48" s="38"/>
      <c r="G48" s="14"/>
      <c r="H48" s="2">
        <v>65</v>
      </c>
      <c r="I48" s="38"/>
      <c r="J48" s="29"/>
      <c r="K48" s="16">
        <f t="shared" si="3"/>
        <v>4.333333333333333</v>
      </c>
      <c r="L48" s="17"/>
    </row>
    <row r="49" spans="1:12" x14ac:dyDescent="0.25">
      <c r="A49" s="6" t="s">
        <v>101</v>
      </c>
      <c r="B49" s="1" t="s">
        <v>102</v>
      </c>
      <c r="C49" s="1" t="s">
        <v>103</v>
      </c>
      <c r="D49" s="2">
        <v>49799</v>
      </c>
      <c r="E49" s="2">
        <v>453427</v>
      </c>
      <c r="F49" s="38"/>
      <c r="G49" s="14">
        <v>62965</v>
      </c>
      <c r="H49" s="2">
        <v>1166857</v>
      </c>
      <c r="I49" s="38"/>
      <c r="J49" s="39">
        <f>SUM(G49/D49)</f>
        <v>1.2643828189321071</v>
      </c>
      <c r="K49" s="16">
        <f t="shared" si="3"/>
        <v>2.573417551226548</v>
      </c>
      <c r="L49" s="17"/>
    </row>
    <row r="50" spans="1:12" x14ac:dyDescent="0.25">
      <c r="A50" s="6" t="s">
        <v>24</v>
      </c>
      <c r="B50" s="1" t="s">
        <v>285</v>
      </c>
      <c r="C50" s="1" t="s">
        <v>286</v>
      </c>
      <c r="D50" s="2">
        <v>2935232</v>
      </c>
      <c r="E50" s="2">
        <v>1226811</v>
      </c>
      <c r="F50" s="38"/>
      <c r="G50" s="14">
        <v>13603528</v>
      </c>
      <c r="H50" s="2">
        <v>5212618</v>
      </c>
      <c r="I50" s="38"/>
      <c r="J50" s="39">
        <f>SUM(G50/D50)</f>
        <v>4.6345665351154528</v>
      </c>
      <c r="K50" s="16">
        <f t="shared" si="3"/>
        <v>4.2489169073312842</v>
      </c>
      <c r="L50" s="15"/>
    </row>
    <row r="51" spans="1:12" x14ac:dyDescent="0.25">
      <c r="A51" s="6" t="s">
        <v>310</v>
      </c>
      <c r="B51" s="1" t="s">
        <v>276</v>
      </c>
      <c r="C51" s="1" t="s">
        <v>311</v>
      </c>
      <c r="D51" s="2"/>
      <c r="E51" s="2">
        <v>129</v>
      </c>
      <c r="F51" s="38"/>
      <c r="G51" s="14"/>
      <c r="H51" s="2">
        <v>516</v>
      </c>
      <c r="I51" s="38"/>
      <c r="J51" s="29"/>
      <c r="K51">
        <f t="shared" si="3"/>
        <v>4</v>
      </c>
      <c r="L51" s="17"/>
    </row>
    <row r="52" spans="1:12" x14ac:dyDescent="0.25">
      <c r="A52" s="6" t="s">
        <v>253</v>
      </c>
      <c r="B52" s="1" t="s">
        <v>218</v>
      </c>
      <c r="C52" s="1" t="s">
        <v>254</v>
      </c>
      <c r="D52" s="2"/>
      <c r="E52" s="2">
        <v>1</v>
      </c>
      <c r="F52" s="38"/>
      <c r="G52" s="14"/>
      <c r="H52" s="2">
        <v>2</v>
      </c>
      <c r="I52" s="38"/>
      <c r="J52" s="39"/>
      <c r="K52" s="16">
        <f t="shared" si="3"/>
        <v>2</v>
      </c>
      <c r="L52" s="17"/>
    </row>
    <row r="53" spans="1:12" x14ac:dyDescent="0.25">
      <c r="A53" s="6" t="s">
        <v>241</v>
      </c>
      <c r="B53" s="1" t="s">
        <v>242</v>
      </c>
      <c r="C53" s="1" t="s">
        <v>243</v>
      </c>
      <c r="D53" s="2"/>
      <c r="E53" s="2">
        <v>9</v>
      </c>
      <c r="F53" s="38"/>
      <c r="G53" s="14"/>
      <c r="H53" s="2">
        <v>28</v>
      </c>
      <c r="I53" s="38"/>
      <c r="J53" s="39"/>
      <c r="K53" s="16">
        <f t="shared" si="3"/>
        <v>3.1111111111111112</v>
      </c>
      <c r="L53" s="17"/>
    </row>
    <row r="54" spans="1:12" x14ac:dyDescent="0.25">
      <c r="A54" s="6" t="s">
        <v>41</v>
      </c>
      <c r="B54" s="1" t="s">
        <v>42</v>
      </c>
      <c r="C54" s="1" t="s">
        <v>43</v>
      </c>
      <c r="D54" s="2">
        <v>344122</v>
      </c>
      <c r="E54" s="2">
        <v>1982575</v>
      </c>
      <c r="F54" s="38"/>
      <c r="G54" s="14">
        <v>825831</v>
      </c>
      <c r="H54" s="2">
        <v>4683389</v>
      </c>
      <c r="I54" s="38"/>
      <c r="J54" s="39">
        <f>SUM(G54/D54)</f>
        <v>2.3998204125281148</v>
      </c>
      <c r="K54" s="16">
        <f t="shared" si="3"/>
        <v>2.3622758281527809</v>
      </c>
      <c r="L54" s="17"/>
    </row>
    <row r="55" spans="1:12" x14ac:dyDescent="0.25">
      <c r="A55" s="6" t="s">
        <v>21</v>
      </c>
      <c r="B55" s="1" t="s">
        <v>22</v>
      </c>
      <c r="C55" s="1" t="s">
        <v>23</v>
      </c>
      <c r="D55" s="2">
        <v>22575</v>
      </c>
      <c r="E55" s="2">
        <v>394615</v>
      </c>
      <c r="F55" s="38"/>
      <c r="G55" s="14">
        <v>30964</v>
      </c>
      <c r="H55" s="2">
        <v>1137263</v>
      </c>
      <c r="I55" s="38"/>
      <c r="J55" s="39">
        <f>SUM(G55/D55)</f>
        <v>1.3716057585825028</v>
      </c>
      <c r="K55" s="16">
        <f t="shared" si="3"/>
        <v>2.8819558303663064</v>
      </c>
      <c r="L55" s="15"/>
    </row>
    <row r="56" spans="1:12" x14ac:dyDescent="0.25">
      <c r="A56" s="6" t="s">
        <v>50</v>
      </c>
      <c r="B56" s="1" t="s">
        <v>51</v>
      </c>
      <c r="C56" s="1" t="s">
        <v>52</v>
      </c>
      <c r="D56" s="2">
        <v>160673</v>
      </c>
      <c r="E56" s="2">
        <v>1171278</v>
      </c>
      <c r="F56" s="38"/>
      <c r="G56" s="14">
        <v>467866</v>
      </c>
      <c r="H56" s="2">
        <v>3531520</v>
      </c>
      <c r="I56" s="38"/>
      <c r="J56" s="39">
        <f>SUM(G56/D56)</f>
        <v>2.9119142606411779</v>
      </c>
      <c r="K56" s="16">
        <f t="shared" si="3"/>
        <v>3.0150997457478073</v>
      </c>
      <c r="L56" s="17"/>
    </row>
    <row r="57" spans="1:12" x14ac:dyDescent="0.25">
      <c r="A57" s="6" t="s">
        <v>9</v>
      </c>
      <c r="B57" s="1" t="s">
        <v>10</v>
      </c>
      <c r="C57" s="1" t="s">
        <v>11</v>
      </c>
      <c r="D57" s="2"/>
      <c r="E57" s="2">
        <v>2</v>
      </c>
      <c r="F57" s="38"/>
      <c r="G57" s="14"/>
      <c r="H57" s="2">
        <v>2</v>
      </c>
      <c r="I57" s="38"/>
      <c r="J57" s="29"/>
      <c r="K57">
        <f t="shared" si="3"/>
        <v>1</v>
      </c>
      <c r="L57" s="15"/>
    </row>
    <row r="58" spans="1:12" x14ac:dyDescent="0.25">
      <c r="A58" s="6" t="s">
        <v>9</v>
      </c>
      <c r="B58" s="1" t="s">
        <v>10</v>
      </c>
      <c r="C58" s="1" t="s">
        <v>11</v>
      </c>
      <c r="D58" s="2"/>
      <c r="E58" s="2">
        <v>22</v>
      </c>
      <c r="F58" s="38"/>
      <c r="G58" s="14"/>
      <c r="H58" s="2">
        <v>22</v>
      </c>
      <c r="I58" s="38"/>
      <c r="J58" s="29"/>
      <c r="K58">
        <f t="shared" si="3"/>
        <v>1</v>
      </c>
      <c r="L58" s="15"/>
    </row>
    <row r="59" spans="1:12" x14ac:dyDescent="0.25">
      <c r="A59" s="6" t="s">
        <v>129</v>
      </c>
      <c r="B59" s="1" t="s">
        <v>130</v>
      </c>
      <c r="C59" s="1" t="s">
        <v>131</v>
      </c>
      <c r="D59" s="2">
        <v>7361406</v>
      </c>
      <c r="E59" s="2">
        <v>14891860</v>
      </c>
      <c r="F59" s="38">
        <v>64074</v>
      </c>
      <c r="G59" s="14">
        <v>30850882</v>
      </c>
      <c r="H59" s="2">
        <v>85731565</v>
      </c>
      <c r="I59" s="38">
        <v>96114</v>
      </c>
      <c r="J59" s="39">
        <f>SUM(G59/D59)</f>
        <v>4.1908953262461006</v>
      </c>
      <c r="K59" s="16">
        <f t="shared" si="3"/>
        <v>5.7569413760269033</v>
      </c>
      <c r="L59" s="17">
        <f>SUM(I59/F59)</f>
        <v>1.5000468208633768</v>
      </c>
    </row>
    <row r="60" spans="1:12" x14ac:dyDescent="0.25">
      <c r="A60" s="6" t="s">
        <v>206</v>
      </c>
      <c r="B60" s="1" t="s">
        <v>207</v>
      </c>
      <c r="C60" s="1" t="s">
        <v>208</v>
      </c>
      <c r="D60" s="2"/>
      <c r="E60" s="2">
        <v>6</v>
      </c>
      <c r="F60" s="38"/>
      <c r="G60" s="14"/>
      <c r="H60" s="2">
        <v>18</v>
      </c>
      <c r="I60" s="38"/>
      <c r="J60" s="29"/>
      <c r="K60">
        <f t="shared" si="3"/>
        <v>3</v>
      </c>
      <c r="L60" s="15"/>
    </row>
    <row r="61" spans="1:12" x14ac:dyDescent="0.25">
      <c r="A61" s="6" t="s">
        <v>312</v>
      </c>
      <c r="B61" s="1" t="s">
        <v>75</v>
      </c>
      <c r="C61" s="1" t="s">
        <v>76</v>
      </c>
      <c r="D61" s="2">
        <v>197099</v>
      </c>
      <c r="E61" s="2"/>
      <c r="F61" s="38"/>
      <c r="G61" s="14">
        <v>739121</v>
      </c>
      <c r="H61" s="2"/>
      <c r="I61" s="38"/>
      <c r="J61" s="39">
        <f>SUM(G61/D61)</f>
        <v>3.7499987316018855</v>
      </c>
      <c r="K61" s="16"/>
      <c r="L61" s="17"/>
    </row>
    <row r="62" spans="1:12" x14ac:dyDescent="0.25">
      <c r="A62" s="6" t="s">
        <v>98</v>
      </c>
      <c r="B62" s="1" t="s">
        <v>99</v>
      </c>
      <c r="C62" s="1" t="s">
        <v>100</v>
      </c>
      <c r="D62" s="2">
        <v>194337</v>
      </c>
      <c r="E62" s="2">
        <v>956635</v>
      </c>
      <c r="F62" s="38"/>
      <c r="G62" s="14">
        <v>481248</v>
      </c>
      <c r="H62" s="2">
        <v>2562005</v>
      </c>
      <c r="I62" s="38"/>
      <c r="J62" s="39">
        <f>SUM(G62/D62)</f>
        <v>2.4763580790070856</v>
      </c>
      <c r="K62" s="16">
        <f>SUM(H62/E62)</f>
        <v>2.6781426562900164</v>
      </c>
      <c r="L62" s="17"/>
    </row>
    <row r="63" spans="1:12" x14ac:dyDescent="0.25">
      <c r="A63" s="6" t="s">
        <v>238</v>
      </c>
      <c r="B63" s="1" t="s">
        <v>239</v>
      </c>
      <c r="C63" s="1" t="s">
        <v>240</v>
      </c>
      <c r="D63" s="2">
        <v>478028</v>
      </c>
      <c r="E63" s="2">
        <v>1660615</v>
      </c>
      <c r="F63" s="38"/>
      <c r="G63" s="14">
        <v>1697806</v>
      </c>
      <c r="H63" s="2">
        <v>7024408</v>
      </c>
      <c r="I63" s="38"/>
      <c r="J63" s="39">
        <f>SUM(G63/D63)</f>
        <v>3.5516873488582257</v>
      </c>
      <c r="K63" s="16">
        <f>SUM(H63/E63)</f>
        <v>4.2300039443218322</v>
      </c>
      <c r="L63" s="17"/>
    </row>
    <row r="64" spans="1:12" ht="15.75" thickBot="1" x14ac:dyDescent="0.3">
      <c r="A64" s="6" t="s">
        <v>215</v>
      </c>
      <c r="B64" s="1" t="s">
        <v>216</v>
      </c>
      <c r="C64" s="1" t="s">
        <v>217</v>
      </c>
      <c r="D64" s="2"/>
      <c r="E64" s="2">
        <v>44</v>
      </c>
      <c r="F64" s="38"/>
      <c r="G64" s="14"/>
      <c r="H64" s="2">
        <v>176</v>
      </c>
      <c r="I64" s="38"/>
      <c r="J64" s="28"/>
      <c r="K64" s="22">
        <f>SUM(H64/E64)</f>
        <v>4</v>
      </c>
      <c r="L64" s="21"/>
    </row>
    <row r="65" spans="1:12" ht="15.75" thickBot="1" x14ac:dyDescent="0.3">
      <c r="A65" s="24" t="s">
        <v>284</v>
      </c>
      <c r="B65" s="26"/>
      <c r="C65" s="26"/>
      <c r="D65" s="30">
        <f>SUM(D3:D64)</f>
        <v>62106517</v>
      </c>
      <c r="E65" s="30">
        <f t="shared" ref="E65:I65" si="4">SUM(E3:E64)</f>
        <v>110938817</v>
      </c>
      <c r="F65" s="41">
        <f t="shared" si="4"/>
        <v>14492676</v>
      </c>
      <c r="G65" s="40">
        <f t="shared" si="4"/>
        <v>314544322</v>
      </c>
      <c r="H65" s="30">
        <f t="shared" si="4"/>
        <v>578898459</v>
      </c>
      <c r="I65" s="41">
        <f t="shared" si="4"/>
        <v>77394768</v>
      </c>
      <c r="J65" s="30"/>
      <c r="K65" s="26"/>
      <c r="L65" s="27"/>
    </row>
  </sheetData>
  <sortState xmlns:xlrd2="http://schemas.microsoft.com/office/spreadsheetml/2017/richdata2" ref="A3:L64">
    <sortCondition ref="B3:B64"/>
  </sortState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1"/>
  <sheetViews>
    <sheetView workbookViewId="0">
      <selection activeCell="A3" sqref="A3:L50"/>
    </sheetView>
  </sheetViews>
  <sheetFormatPr defaultRowHeight="15" x14ac:dyDescent="0.25"/>
  <cols>
    <col min="1" max="1" width="11.140625" customWidth="1"/>
    <col min="2" max="2" width="17.28515625" bestFit="1" customWidth="1"/>
    <col min="3" max="3" width="8.7109375" bestFit="1" customWidth="1"/>
    <col min="4" max="5" width="10.140625" bestFit="1" customWidth="1"/>
    <col min="6" max="6" width="10.140625" customWidth="1"/>
    <col min="7" max="8" width="11.140625" bestFit="1" customWidth="1"/>
    <col min="9" max="9" width="11.140625" customWidth="1"/>
    <col min="10" max="11" width="12" bestFit="1" customWidth="1"/>
    <col min="12" max="12" width="12.7109375" bestFit="1" customWidth="1"/>
  </cols>
  <sheetData>
    <row r="1" spans="1:12" ht="19.5" thickBot="1" x14ac:dyDescent="0.35">
      <c r="A1" s="93" t="s">
        <v>351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7"/>
    </row>
    <row r="2" spans="1:12" ht="15.75" thickBot="1" x14ac:dyDescent="0.3">
      <c r="A2" s="8"/>
      <c r="B2" s="9"/>
      <c r="C2" s="10"/>
      <c r="D2" s="61" t="s">
        <v>277</v>
      </c>
      <c r="E2" s="62" t="s">
        <v>278</v>
      </c>
      <c r="F2" s="63" t="s">
        <v>536</v>
      </c>
      <c r="G2" s="61" t="s">
        <v>279</v>
      </c>
      <c r="H2" s="62" t="s">
        <v>280</v>
      </c>
      <c r="I2" s="63" t="s">
        <v>537</v>
      </c>
      <c r="J2" s="61" t="s">
        <v>282</v>
      </c>
      <c r="K2" s="62" t="s">
        <v>283</v>
      </c>
      <c r="L2" s="63" t="s">
        <v>535</v>
      </c>
    </row>
    <row r="3" spans="1:12" x14ac:dyDescent="0.25">
      <c r="A3" s="6" t="s">
        <v>116</v>
      </c>
      <c r="B3" s="1" t="s">
        <v>117</v>
      </c>
      <c r="C3" s="7" t="s">
        <v>118</v>
      </c>
      <c r="D3" s="14">
        <v>4190332</v>
      </c>
      <c r="E3" s="2">
        <v>2150241</v>
      </c>
      <c r="F3" s="15">
        <v>988492</v>
      </c>
      <c r="G3" s="14">
        <v>9435634</v>
      </c>
      <c r="H3" s="2">
        <v>6942553</v>
      </c>
      <c r="I3" s="38">
        <v>1676856</v>
      </c>
      <c r="J3" s="39">
        <f>SUM(G3/D3)</f>
        <v>2.2517628674768493</v>
      </c>
      <c r="K3" s="16">
        <f>SUM(H3/E3)</f>
        <v>3.2287325002174176</v>
      </c>
      <c r="L3" s="17">
        <f>SUM(I3/F3)</f>
        <v>1.6963779170696374</v>
      </c>
    </row>
    <row r="4" spans="1:12" x14ac:dyDescent="0.25">
      <c r="A4" s="6" t="s">
        <v>268</v>
      </c>
      <c r="B4" s="1" t="s">
        <v>269</v>
      </c>
      <c r="C4" s="7" t="s">
        <v>270</v>
      </c>
      <c r="D4" s="14">
        <v>3200</v>
      </c>
      <c r="E4" s="2">
        <v>139650</v>
      </c>
      <c r="F4" s="15"/>
      <c r="G4" s="14">
        <v>3200</v>
      </c>
      <c r="H4" s="2">
        <v>349125</v>
      </c>
      <c r="I4" s="38"/>
      <c r="J4" s="39">
        <f>SUM(G4/D4)</f>
        <v>1</v>
      </c>
      <c r="K4" s="16">
        <f>SUM(H4/E4)</f>
        <v>2.5</v>
      </c>
      <c r="L4" s="17"/>
    </row>
    <row r="5" spans="1:12" x14ac:dyDescent="0.25">
      <c r="A5" s="6" t="s">
        <v>210</v>
      </c>
      <c r="B5" s="1" t="s">
        <v>211</v>
      </c>
      <c r="C5" s="7" t="s">
        <v>212</v>
      </c>
      <c r="D5" s="14"/>
      <c r="E5" s="2">
        <v>6</v>
      </c>
      <c r="F5" s="15"/>
      <c r="G5" s="14"/>
      <c r="H5" s="2">
        <v>18</v>
      </c>
      <c r="I5" s="38"/>
      <c r="J5" s="39"/>
      <c r="K5" s="16">
        <f t="shared" ref="K5:K50" si="0">SUM(H5/E5)</f>
        <v>3</v>
      </c>
      <c r="L5" s="17"/>
    </row>
    <row r="6" spans="1:12" x14ac:dyDescent="0.25">
      <c r="A6" s="6" t="s">
        <v>162</v>
      </c>
      <c r="B6" s="1" t="s">
        <v>163</v>
      </c>
      <c r="C6" s="7" t="s">
        <v>164</v>
      </c>
      <c r="D6" s="14"/>
      <c r="E6" s="2">
        <v>29</v>
      </c>
      <c r="F6" s="15"/>
      <c r="G6" s="14"/>
      <c r="H6" s="2">
        <v>79</v>
      </c>
      <c r="I6" s="38"/>
      <c r="J6" s="29"/>
      <c r="K6" s="16">
        <f t="shared" si="0"/>
        <v>2.7241379310344827</v>
      </c>
      <c r="L6" s="15"/>
    </row>
    <row r="7" spans="1:12" x14ac:dyDescent="0.25">
      <c r="A7" s="6" t="s">
        <v>200</v>
      </c>
      <c r="B7" s="1" t="s">
        <v>177</v>
      </c>
      <c r="C7" s="7" t="s">
        <v>201</v>
      </c>
      <c r="D7" s="14"/>
      <c r="E7" s="2">
        <v>13</v>
      </c>
      <c r="F7" s="15"/>
      <c r="G7" s="14"/>
      <c r="H7" s="2">
        <v>36</v>
      </c>
      <c r="I7" s="38"/>
      <c r="J7" s="39"/>
      <c r="K7" s="16">
        <f t="shared" si="0"/>
        <v>2.7692307692307692</v>
      </c>
      <c r="L7" s="15"/>
    </row>
    <row r="8" spans="1:12" x14ac:dyDescent="0.25">
      <c r="A8" s="6" t="s">
        <v>341</v>
      </c>
      <c r="B8" s="1" t="s">
        <v>66</v>
      </c>
      <c r="C8" s="7" t="s">
        <v>67</v>
      </c>
      <c r="D8" s="14">
        <v>3200</v>
      </c>
      <c r="E8" s="2">
        <v>139650</v>
      </c>
      <c r="F8" s="15"/>
      <c r="G8" s="14">
        <v>3200</v>
      </c>
      <c r="H8" s="2">
        <v>349125</v>
      </c>
      <c r="I8" s="38"/>
      <c r="J8" s="39">
        <f>SUM(G8/D8)</f>
        <v>1</v>
      </c>
      <c r="K8" s="16">
        <f t="shared" si="0"/>
        <v>2.5</v>
      </c>
      <c r="L8" s="17"/>
    </row>
    <row r="9" spans="1:12" x14ac:dyDescent="0.25">
      <c r="A9" s="6" t="s">
        <v>0</v>
      </c>
      <c r="B9" s="1" t="s">
        <v>1</v>
      </c>
      <c r="C9" s="7" t="s">
        <v>2</v>
      </c>
      <c r="D9" s="14"/>
      <c r="E9" s="2">
        <v>29</v>
      </c>
      <c r="F9" s="15"/>
      <c r="G9" s="14"/>
      <c r="H9" s="2">
        <v>29</v>
      </c>
      <c r="I9" s="38"/>
      <c r="J9" s="29"/>
      <c r="K9">
        <f t="shared" si="0"/>
        <v>1</v>
      </c>
      <c r="L9" s="15"/>
    </row>
    <row r="10" spans="1:12" x14ac:dyDescent="0.25">
      <c r="A10" s="6" t="s">
        <v>348</v>
      </c>
      <c r="B10" s="1" t="s">
        <v>349</v>
      </c>
      <c r="C10" s="7" t="s">
        <v>350</v>
      </c>
      <c r="D10" s="14"/>
      <c r="E10" s="2">
        <v>10</v>
      </c>
      <c r="F10" s="15"/>
      <c r="G10" s="14"/>
      <c r="H10" s="2">
        <v>42</v>
      </c>
      <c r="I10" s="38"/>
      <c r="J10" s="39"/>
      <c r="K10" s="16">
        <f t="shared" si="0"/>
        <v>4.2</v>
      </c>
      <c r="L10" s="17"/>
    </row>
    <row r="11" spans="1:12" x14ac:dyDescent="0.25">
      <c r="A11" s="6" t="s">
        <v>35</v>
      </c>
      <c r="B11" s="1" t="s">
        <v>36</v>
      </c>
      <c r="C11" s="7" t="s">
        <v>37</v>
      </c>
      <c r="D11" s="14">
        <v>1596</v>
      </c>
      <c r="E11" s="2">
        <v>40095</v>
      </c>
      <c r="F11" s="15"/>
      <c r="G11" s="14">
        <v>3990</v>
      </c>
      <c r="H11" s="2">
        <v>200475</v>
      </c>
      <c r="I11" s="38"/>
      <c r="J11" s="39">
        <f>SUM(G11/D11)</f>
        <v>2.5</v>
      </c>
      <c r="K11" s="16">
        <f t="shared" si="0"/>
        <v>5</v>
      </c>
      <c r="L11" s="17"/>
    </row>
    <row r="12" spans="1:12" x14ac:dyDescent="0.25">
      <c r="A12" s="6" t="s">
        <v>332</v>
      </c>
      <c r="B12" s="1" t="s">
        <v>333</v>
      </c>
      <c r="C12" s="7" t="s">
        <v>334</v>
      </c>
      <c r="D12" s="14"/>
      <c r="E12" s="2">
        <v>5</v>
      </c>
      <c r="F12" s="15"/>
      <c r="G12" s="14"/>
      <c r="H12" s="2">
        <v>16</v>
      </c>
      <c r="I12" s="38"/>
      <c r="J12" s="39"/>
      <c r="K12" s="16">
        <f t="shared" si="0"/>
        <v>3.2</v>
      </c>
      <c r="L12" s="17"/>
    </row>
    <row r="13" spans="1:12" x14ac:dyDescent="0.25">
      <c r="A13" s="6" t="s">
        <v>56</v>
      </c>
      <c r="B13" s="1" t="s">
        <v>57</v>
      </c>
      <c r="C13" s="7" t="s">
        <v>58</v>
      </c>
      <c r="D13" s="14">
        <v>17263240</v>
      </c>
      <c r="E13" s="2">
        <v>11721179</v>
      </c>
      <c r="F13" s="15">
        <v>10647525</v>
      </c>
      <c r="G13" s="14">
        <v>51356629</v>
      </c>
      <c r="H13" s="2">
        <v>45434067</v>
      </c>
      <c r="I13" s="38">
        <v>19938212</v>
      </c>
      <c r="J13" s="39">
        <f>SUM(G13/D13)</f>
        <v>2.9749125309038162</v>
      </c>
      <c r="K13" s="16">
        <f t="shared" si="0"/>
        <v>3.8762369382806967</v>
      </c>
      <c r="L13" s="17">
        <f>SUM(I13/F13)</f>
        <v>1.8725677563565242</v>
      </c>
    </row>
    <row r="14" spans="1:12" x14ac:dyDescent="0.25">
      <c r="A14" s="6" t="s">
        <v>83</v>
      </c>
      <c r="B14" s="1" t="s">
        <v>84</v>
      </c>
      <c r="C14" s="7" t="s">
        <v>85</v>
      </c>
      <c r="D14" s="14">
        <v>16982467</v>
      </c>
      <c r="E14" s="2">
        <v>7523375</v>
      </c>
      <c r="F14" s="15">
        <v>6127475</v>
      </c>
      <c r="G14" s="14">
        <v>58602562</v>
      </c>
      <c r="H14" s="2">
        <v>36094685</v>
      </c>
      <c r="I14" s="38">
        <v>11152518</v>
      </c>
      <c r="J14" s="39">
        <f>SUM(G14/D14)</f>
        <v>3.450768489642877</v>
      </c>
      <c r="K14" s="16">
        <f t="shared" si="0"/>
        <v>4.797671922508183</v>
      </c>
      <c r="L14" s="17">
        <f>SUM(I14/F14)</f>
        <v>1.8200838028714927</v>
      </c>
    </row>
    <row r="15" spans="1:12" x14ac:dyDescent="0.25">
      <c r="A15" s="6" t="s">
        <v>342</v>
      </c>
      <c r="B15" s="1" t="s">
        <v>343</v>
      </c>
      <c r="C15" s="7" t="s">
        <v>344</v>
      </c>
      <c r="D15" s="14"/>
      <c r="E15" s="2">
        <v>24</v>
      </c>
      <c r="F15" s="15"/>
      <c r="G15" s="14"/>
      <c r="H15" s="2">
        <v>62</v>
      </c>
      <c r="I15" s="38"/>
      <c r="J15" s="39"/>
      <c r="K15" s="16">
        <f t="shared" si="0"/>
        <v>2.5833333333333335</v>
      </c>
      <c r="L15" s="17"/>
    </row>
    <row r="16" spans="1:12" x14ac:dyDescent="0.25">
      <c r="A16" s="6" t="s">
        <v>313</v>
      </c>
      <c r="B16" s="1" t="s">
        <v>78</v>
      </c>
      <c r="C16" s="7" t="s">
        <v>79</v>
      </c>
      <c r="D16" s="14">
        <v>32904</v>
      </c>
      <c r="E16" s="2">
        <v>417974</v>
      </c>
      <c r="F16" s="15"/>
      <c r="G16" s="14">
        <v>54949</v>
      </c>
      <c r="H16" s="2">
        <v>1106952</v>
      </c>
      <c r="I16" s="38"/>
      <c r="J16" s="39">
        <f>SUM(G16/D16)</f>
        <v>1.6699793338195965</v>
      </c>
      <c r="K16" s="16">
        <f t="shared" si="0"/>
        <v>2.6483752577911543</v>
      </c>
      <c r="L16" s="17"/>
    </row>
    <row r="17" spans="1:12" x14ac:dyDescent="0.25">
      <c r="A17" s="6" t="s">
        <v>326</v>
      </c>
      <c r="B17" s="1" t="s">
        <v>327</v>
      </c>
      <c r="C17" s="7" t="s">
        <v>328</v>
      </c>
      <c r="D17" s="14"/>
      <c r="E17" s="2">
        <v>64</v>
      </c>
      <c r="F17" s="15"/>
      <c r="G17" s="14"/>
      <c r="H17" s="2">
        <v>258</v>
      </c>
      <c r="I17" s="38"/>
      <c r="J17" s="29"/>
      <c r="K17" s="16">
        <f t="shared" si="0"/>
        <v>4.03125</v>
      </c>
      <c r="L17" s="15"/>
    </row>
    <row r="18" spans="1:12" x14ac:dyDescent="0.25">
      <c r="A18" s="6" t="s">
        <v>231</v>
      </c>
      <c r="B18" s="1" t="s">
        <v>232</v>
      </c>
      <c r="C18" s="7" t="s">
        <v>233</v>
      </c>
      <c r="D18" s="14"/>
      <c r="E18" s="2">
        <v>2</v>
      </c>
      <c r="F18" s="15"/>
      <c r="G18" s="14"/>
      <c r="H18" s="2">
        <v>4</v>
      </c>
      <c r="I18" s="38"/>
      <c r="J18" s="39"/>
      <c r="K18" s="16">
        <f t="shared" si="0"/>
        <v>2</v>
      </c>
      <c r="L18" s="17"/>
    </row>
    <row r="19" spans="1:12" x14ac:dyDescent="0.25">
      <c r="A19" s="6" t="s">
        <v>27</v>
      </c>
      <c r="B19" s="1" t="s">
        <v>28</v>
      </c>
      <c r="C19" s="7" t="s">
        <v>29</v>
      </c>
      <c r="D19" s="14">
        <v>7514631</v>
      </c>
      <c r="E19" s="2">
        <v>11314872</v>
      </c>
      <c r="F19" s="15">
        <v>4406090</v>
      </c>
      <c r="G19" s="14">
        <v>21638043</v>
      </c>
      <c r="H19" s="2">
        <v>42155594</v>
      </c>
      <c r="I19" s="38">
        <v>10154599</v>
      </c>
      <c r="J19" s="39">
        <f>SUM(G19/D19)</f>
        <v>2.8794551588760644</v>
      </c>
      <c r="K19" s="16">
        <f t="shared" si="0"/>
        <v>3.7256801490993445</v>
      </c>
      <c r="L19" s="17">
        <f>SUM(I19/F19)</f>
        <v>2.3046735314076652</v>
      </c>
    </row>
    <row r="20" spans="1:12" x14ac:dyDescent="0.25">
      <c r="A20" s="6" t="s">
        <v>104</v>
      </c>
      <c r="B20" s="1" t="s">
        <v>105</v>
      </c>
      <c r="C20" s="7" t="s">
        <v>106</v>
      </c>
      <c r="D20" s="14">
        <v>74130</v>
      </c>
      <c r="E20" s="2">
        <v>1217160</v>
      </c>
      <c r="F20" s="15"/>
      <c r="G20" s="14">
        <v>74130</v>
      </c>
      <c r="H20" s="2">
        <v>3042900</v>
      </c>
      <c r="I20" s="38"/>
      <c r="J20" s="39">
        <f>SUM(G20/D20)</f>
        <v>1</v>
      </c>
      <c r="K20" s="16">
        <f t="shared" si="0"/>
        <v>2.5</v>
      </c>
      <c r="L20" s="17"/>
    </row>
    <row r="21" spans="1:12" x14ac:dyDescent="0.25">
      <c r="A21" s="6" t="s">
        <v>250</v>
      </c>
      <c r="B21" s="1" t="s">
        <v>251</v>
      </c>
      <c r="C21" s="7" t="s">
        <v>252</v>
      </c>
      <c r="D21" s="14"/>
      <c r="E21" s="2">
        <v>22</v>
      </c>
      <c r="F21" s="15"/>
      <c r="G21" s="14"/>
      <c r="H21" s="2">
        <v>83</v>
      </c>
      <c r="I21" s="38"/>
      <c r="J21" s="39"/>
      <c r="K21" s="16">
        <f t="shared" si="0"/>
        <v>3.7727272727272729</v>
      </c>
      <c r="L21" s="17"/>
    </row>
    <row r="22" spans="1:12" x14ac:dyDescent="0.25">
      <c r="A22" s="6" t="s">
        <v>345</v>
      </c>
      <c r="B22" s="1" t="s">
        <v>346</v>
      </c>
      <c r="C22" s="7" t="s">
        <v>347</v>
      </c>
      <c r="D22" s="14"/>
      <c r="E22" s="2">
        <v>1</v>
      </c>
      <c r="F22" s="15"/>
      <c r="G22" s="14"/>
      <c r="H22" s="2">
        <v>3</v>
      </c>
      <c r="I22" s="38"/>
      <c r="J22" s="39"/>
      <c r="K22" s="16">
        <f t="shared" si="0"/>
        <v>3</v>
      </c>
      <c r="L22" s="17"/>
    </row>
    <row r="23" spans="1:12" x14ac:dyDescent="0.25">
      <c r="A23" s="6" t="s">
        <v>244</v>
      </c>
      <c r="B23" s="1" t="s">
        <v>245</v>
      </c>
      <c r="C23" s="7" t="s">
        <v>246</v>
      </c>
      <c r="D23" s="14"/>
      <c r="E23" s="2">
        <v>126</v>
      </c>
      <c r="F23" s="15"/>
      <c r="G23" s="14"/>
      <c r="H23" s="2">
        <v>473</v>
      </c>
      <c r="I23" s="38"/>
      <c r="J23" s="39"/>
      <c r="K23" s="16">
        <f t="shared" si="0"/>
        <v>3.753968253968254</v>
      </c>
      <c r="L23" s="17"/>
    </row>
    <row r="24" spans="1:12" x14ac:dyDescent="0.25">
      <c r="A24" s="6" t="s">
        <v>223</v>
      </c>
      <c r="B24" s="1" t="s">
        <v>224</v>
      </c>
      <c r="C24" s="7" t="s">
        <v>225</v>
      </c>
      <c r="D24" s="14"/>
      <c r="E24" s="2">
        <v>602</v>
      </c>
      <c r="F24" s="15"/>
      <c r="G24" s="14"/>
      <c r="H24" s="2">
        <v>1806</v>
      </c>
      <c r="I24" s="38"/>
      <c r="J24" s="39"/>
      <c r="K24" s="16">
        <f t="shared" si="0"/>
        <v>3</v>
      </c>
      <c r="L24" s="17"/>
    </row>
    <row r="25" spans="1:12" x14ac:dyDescent="0.25">
      <c r="A25" s="6" t="s">
        <v>123</v>
      </c>
      <c r="B25" s="1" t="s">
        <v>124</v>
      </c>
      <c r="C25" s="7" t="s">
        <v>125</v>
      </c>
      <c r="D25" s="14">
        <v>1817364</v>
      </c>
      <c r="E25" s="2">
        <v>61402</v>
      </c>
      <c r="F25" s="15">
        <v>10773431</v>
      </c>
      <c r="G25" s="14">
        <v>6920520</v>
      </c>
      <c r="H25" s="2">
        <v>360035</v>
      </c>
      <c r="I25" s="38">
        <v>41416676</v>
      </c>
      <c r="J25" s="39">
        <f>SUM(G25/D25)</f>
        <v>3.8079988378772773</v>
      </c>
      <c r="K25" s="16">
        <f t="shared" si="0"/>
        <v>5.8635712191785281</v>
      </c>
      <c r="L25" s="17">
        <f>SUM(I25/F25)</f>
        <v>3.8443348270388515</v>
      </c>
    </row>
    <row r="26" spans="1:12" x14ac:dyDescent="0.25">
      <c r="A26" s="6" t="s">
        <v>123</v>
      </c>
      <c r="B26" s="1" t="s">
        <v>124</v>
      </c>
      <c r="C26" s="7" t="s">
        <v>125</v>
      </c>
      <c r="D26" s="14">
        <v>223079</v>
      </c>
      <c r="E26" s="2">
        <v>3588543</v>
      </c>
      <c r="F26" s="15">
        <v>1128840</v>
      </c>
      <c r="G26" s="14">
        <v>952517</v>
      </c>
      <c r="H26" s="2">
        <v>23464945</v>
      </c>
      <c r="I26" s="38">
        <v>4576549</v>
      </c>
      <c r="J26" s="39">
        <f>SUM(G26/D26)</f>
        <v>4.2698640391968761</v>
      </c>
      <c r="K26" s="16">
        <f t="shared" si="0"/>
        <v>6.5388501684388345</v>
      </c>
      <c r="L26" s="17">
        <f>SUM(I26/F26)</f>
        <v>4.0542052018000776</v>
      </c>
    </row>
    <row r="27" spans="1:12" x14ac:dyDescent="0.25">
      <c r="A27" s="6" t="s">
        <v>123</v>
      </c>
      <c r="B27" s="1" t="s">
        <v>124</v>
      </c>
      <c r="C27" s="7" t="s">
        <v>125</v>
      </c>
      <c r="D27" s="14">
        <v>2177958</v>
      </c>
      <c r="E27" s="2">
        <v>32697</v>
      </c>
      <c r="F27" s="15">
        <v>119807</v>
      </c>
      <c r="G27" s="14">
        <v>9624691</v>
      </c>
      <c r="H27" s="2">
        <v>191843</v>
      </c>
      <c r="I27" s="38">
        <v>459108</v>
      </c>
      <c r="J27" s="39">
        <f>SUM(G27/D27)</f>
        <v>4.4191352633981005</v>
      </c>
      <c r="K27" s="16">
        <f t="shared" si="0"/>
        <v>5.8672966938862894</v>
      </c>
      <c r="L27" s="17">
        <f>SUM(I27/F27)</f>
        <v>3.8320632350363502</v>
      </c>
    </row>
    <row r="28" spans="1:12" x14ac:dyDescent="0.25">
      <c r="A28" s="6" t="s">
        <v>168</v>
      </c>
      <c r="B28" s="1" t="s">
        <v>169</v>
      </c>
      <c r="C28" s="7" t="s">
        <v>170</v>
      </c>
      <c r="D28" s="14"/>
      <c r="E28" s="2">
        <v>419</v>
      </c>
      <c r="F28" s="15"/>
      <c r="G28" s="14"/>
      <c r="H28" s="2">
        <v>2514</v>
      </c>
      <c r="I28" s="38"/>
      <c r="J28" s="29"/>
      <c r="K28" s="16">
        <f t="shared" si="0"/>
        <v>6</v>
      </c>
      <c r="L28" s="15"/>
    </row>
    <row r="29" spans="1:12" x14ac:dyDescent="0.25">
      <c r="A29" s="6" t="s">
        <v>44</v>
      </c>
      <c r="B29" s="1" t="s">
        <v>45</v>
      </c>
      <c r="C29" s="7" t="s">
        <v>46</v>
      </c>
      <c r="D29" s="14">
        <v>46710</v>
      </c>
      <c r="E29" s="2">
        <v>629000</v>
      </c>
      <c r="F29" s="15"/>
      <c r="G29" s="14">
        <v>46710</v>
      </c>
      <c r="H29" s="2">
        <v>1572500</v>
      </c>
      <c r="I29" s="38"/>
      <c r="J29" s="39">
        <f>SUM(G29/D29)</f>
        <v>1</v>
      </c>
      <c r="K29" s="16">
        <f t="shared" si="0"/>
        <v>2.5</v>
      </c>
      <c r="L29" s="17"/>
    </row>
    <row r="30" spans="1:12" x14ac:dyDescent="0.25">
      <c r="A30" s="6" t="s">
        <v>119</v>
      </c>
      <c r="B30" s="1" t="s">
        <v>120</v>
      </c>
      <c r="C30" s="7" t="s">
        <v>121</v>
      </c>
      <c r="D30" s="14">
        <v>12856672</v>
      </c>
      <c r="E30" s="2">
        <v>12137052</v>
      </c>
      <c r="F30" s="15">
        <v>9248853</v>
      </c>
      <c r="G30" s="14">
        <v>88362080</v>
      </c>
      <c r="H30" s="2">
        <v>81626325</v>
      </c>
      <c r="I30" s="38">
        <v>42358997</v>
      </c>
      <c r="J30" s="39">
        <f>SUM(G30/D30)</f>
        <v>6.8728579215523267</v>
      </c>
      <c r="K30" s="16">
        <f t="shared" si="0"/>
        <v>6.7253831490546467</v>
      </c>
      <c r="L30" s="17">
        <f>SUM(I30/F30)</f>
        <v>4.5799189369752122</v>
      </c>
    </row>
    <row r="31" spans="1:12" x14ac:dyDescent="0.25">
      <c r="A31" s="6" t="s">
        <v>338</v>
      </c>
      <c r="B31" s="1" t="s">
        <v>339</v>
      </c>
      <c r="C31" s="7" t="s">
        <v>340</v>
      </c>
      <c r="D31" s="14"/>
      <c r="E31" s="2">
        <v>11</v>
      </c>
      <c r="F31" s="15"/>
      <c r="G31" s="14"/>
      <c r="H31" s="2">
        <v>31</v>
      </c>
      <c r="I31" s="38"/>
      <c r="J31" s="39"/>
      <c r="K31" s="16">
        <f t="shared" si="0"/>
        <v>2.8181818181818183</v>
      </c>
      <c r="L31" s="17"/>
    </row>
    <row r="32" spans="1:12" x14ac:dyDescent="0.25">
      <c r="A32" s="6" t="s">
        <v>271</v>
      </c>
      <c r="B32" s="1" t="s">
        <v>272</v>
      </c>
      <c r="C32" s="7" t="s">
        <v>273</v>
      </c>
      <c r="D32" s="14"/>
      <c r="E32" s="2">
        <v>13</v>
      </c>
      <c r="F32" s="15"/>
      <c r="G32" s="14"/>
      <c r="H32" s="2">
        <v>34</v>
      </c>
      <c r="I32" s="38"/>
      <c r="J32" s="39"/>
      <c r="K32" s="16">
        <f t="shared" si="0"/>
        <v>2.6153846153846154</v>
      </c>
      <c r="L32" s="17"/>
    </row>
    <row r="33" spans="1:12" x14ac:dyDescent="0.25">
      <c r="A33" s="6" t="s">
        <v>15</v>
      </c>
      <c r="B33" s="1" t="s">
        <v>16</v>
      </c>
      <c r="C33" s="7" t="s">
        <v>17</v>
      </c>
      <c r="D33" s="14"/>
      <c r="E33" s="2">
        <v>10</v>
      </c>
      <c r="F33" s="15"/>
      <c r="G33" s="14"/>
      <c r="H33" s="2">
        <v>10</v>
      </c>
      <c r="I33" s="38"/>
      <c r="J33" s="39"/>
      <c r="K33" s="16">
        <f t="shared" si="0"/>
        <v>1</v>
      </c>
      <c r="L33" s="15"/>
    </row>
    <row r="34" spans="1:12" x14ac:dyDescent="0.25">
      <c r="A34" s="6" t="s">
        <v>263</v>
      </c>
      <c r="B34" s="1" t="s">
        <v>264</v>
      </c>
      <c r="C34" s="7" t="s">
        <v>265</v>
      </c>
      <c r="D34" s="14"/>
      <c r="E34" s="2">
        <v>51</v>
      </c>
      <c r="F34" s="15"/>
      <c r="G34" s="14"/>
      <c r="H34" s="2">
        <v>178</v>
      </c>
      <c r="I34" s="38"/>
      <c r="J34" s="39"/>
      <c r="K34" s="16">
        <f t="shared" si="0"/>
        <v>3.4901960784313726</v>
      </c>
      <c r="L34" s="17"/>
    </row>
    <row r="35" spans="1:12" x14ac:dyDescent="0.25">
      <c r="A35" s="6" t="s">
        <v>53</v>
      </c>
      <c r="B35" s="1" t="s">
        <v>54</v>
      </c>
      <c r="C35" s="7" t="s">
        <v>55</v>
      </c>
      <c r="D35" s="14">
        <v>74130</v>
      </c>
      <c r="E35" s="2">
        <v>1217160</v>
      </c>
      <c r="F35" s="15"/>
      <c r="G35" s="14">
        <v>74130</v>
      </c>
      <c r="H35" s="2">
        <v>3042900</v>
      </c>
      <c r="I35" s="38"/>
      <c r="J35" s="39">
        <f>SUM(G35/D35)</f>
        <v>1</v>
      </c>
      <c r="K35" s="16">
        <f t="shared" si="0"/>
        <v>2.5</v>
      </c>
      <c r="L35" s="17"/>
    </row>
    <row r="36" spans="1:12" x14ac:dyDescent="0.25">
      <c r="A36" s="6" t="s">
        <v>47</v>
      </c>
      <c r="B36" s="1" t="s">
        <v>48</v>
      </c>
      <c r="C36" s="7" t="s">
        <v>49</v>
      </c>
      <c r="D36" s="14">
        <v>7970</v>
      </c>
      <c r="E36" s="2">
        <v>184210</v>
      </c>
      <c r="F36" s="15"/>
      <c r="G36" s="14">
        <v>7970</v>
      </c>
      <c r="H36" s="2">
        <v>460525</v>
      </c>
      <c r="I36" s="38"/>
      <c r="J36" s="39">
        <f>SUM(G36/D36)</f>
        <v>1</v>
      </c>
      <c r="K36" s="16">
        <f t="shared" si="0"/>
        <v>2.5</v>
      </c>
      <c r="L36" s="17"/>
    </row>
    <row r="37" spans="1:12" x14ac:dyDescent="0.25">
      <c r="A37" s="6" t="s">
        <v>329</v>
      </c>
      <c r="B37" s="1" t="s">
        <v>330</v>
      </c>
      <c r="C37" s="7" t="s">
        <v>331</v>
      </c>
      <c r="D37" s="14"/>
      <c r="E37" s="2">
        <v>1</v>
      </c>
      <c r="F37" s="15"/>
      <c r="G37" s="14"/>
      <c r="H37" s="2">
        <v>3</v>
      </c>
      <c r="I37" s="38"/>
      <c r="J37" s="39"/>
      <c r="K37" s="16">
        <f t="shared" si="0"/>
        <v>3</v>
      </c>
      <c r="L37" s="15"/>
    </row>
    <row r="38" spans="1:12" x14ac:dyDescent="0.25">
      <c r="A38" s="6" t="s">
        <v>185</v>
      </c>
      <c r="B38" s="1" t="s">
        <v>186</v>
      </c>
      <c r="C38" s="7" t="s">
        <v>187</v>
      </c>
      <c r="D38" s="14">
        <v>27620</v>
      </c>
      <c r="E38" s="2">
        <v>193690</v>
      </c>
      <c r="F38" s="15"/>
      <c r="G38" s="14">
        <v>27620</v>
      </c>
      <c r="H38" s="2">
        <v>484225</v>
      </c>
      <c r="I38" s="38"/>
      <c r="J38" s="39">
        <f>SUM(G38/D38)</f>
        <v>1</v>
      </c>
      <c r="K38" s="16">
        <f t="shared" si="0"/>
        <v>2.5</v>
      </c>
      <c r="L38" s="15"/>
    </row>
    <row r="39" spans="1:12" x14ac:dyDescent="0.25">
      <c r="A39" s="6" t="s">
        <v>24</v>
      </c>
      <c r="B39" s="1" t="s">
        <v>285</v>
      </c>
      <c r="C39" s="7" t="s">
        <v>286</v>
      </c>
      <c r="D39" s="14">
        <v>6670044</v>
      </c>
      <c r="E39" s="2">
        <v>2629384</v>
      </c>
      <c r="F39" s="15">
        <v>1917</v>
      </c>
      <c r="G39" s="14">
        <v>18794523</v>
      </c>
      <c r="H39" s="2">
        <v>12486045</v>
      </c>
      <c r="I39" s="38">
        <v>0</v>
      </c>
      <c r="J39" s="39">
        <f>SUM(G39/D39)</f>
        <v>2.8177509773548719</v>
      </c>
      <c r="K39" s="16">
        <f t="shared" si="0"/>
        <v>4.7486578605483265</v>
      </c>
      <c r="L39" s="15">
        <f>SUM(I39/F39)</f>
        <v>0</v>
      </c>
    </row>
    <row r="40" spans="1:12" x14ac:dyDescent="0.25">
      <c r="A40" s="6" t="s">
        <v>182</v>
      </c>
      <c r="B40" s="1" t="s">
        <v>183</v>
      </c>
      <c r="C40" s="7" t="s">
        <v>184</v>
      </c>
      <c r="D40" s="14">
        <v>27620</v>
      </c>
      <c r="E40" s="2">
        <v>193690</v>
      </c>
      <c r="F40" s="15"/>
      <c r="G40" s="14">
        <v>27620</v>
      </c>
      <c r="H40" s="2">
        <v>484225</v>
      </c>
      <c r="I40" s="38"/>
      <c r="J40" s="39">
        <f>SUM(G40/D40)</f>
        <v>1</v>
      </c>
      <c r="K40" s="16">
        <f t="shared" si="0"/>
        <v>2.5</v>
      </c>
      <c r="L40" s="15"/>
    </row>
    <row r="41" spans="1:12" x14ac:dyDescent="0.25">
      <c r="A41" s="6" t="s">
        <v>41</v>
      </c>
      <c r="B41" s="1" t="s">
        <v>42</v>
      </c>
      <c r="C41" s="7" t="s">
        <v>43</v>
      </c>
      <c r="D41" s="14">
        <v>46710</v>
      </c>
      <c r="E41" s="2">
        <v>629000</v>
      </c>
      <c r="F41" s="15"/>
      <c r="G41" s="14">
        <v>46710</v>
      </c>
      <c r="H41" s="2">
        <v>1572500</v>
      </c>
      <c r="I41" s="38"/>
      <c r="J41" s="39">
        <f>SUM(G41/D41)</f>
        <v>1</v>
      </c>
      <c r="K41" s="16">
        <f t="shared" si="0"/>
        <v>2.5</v>
      </c>
      <c r="L41" s="17"/>
    </row>
    <row r="42" spans="1:12" x14ac:dyDescent="0.25">
      <c r="A42" s="6" t="s">
        <v>50</v>
      </c>
      <c r="B42" s="1" t="s">
        <v>51</v>
      </c>
      <c r="C42" s="7" t="s">
        <v>52</v>
      </c>
      <c r="D42" s="14">
        <v>7970</v>
      </c>
      <c r="E42" s="2">
        <v>184210</v>
      </c>
      <c r="F42" s="15"/>
      <c r="G42" s="14">
        <v>7970</v>
      </c>
      <c r="H42" s="2">
        <v>460525</v>
      </c>
      <c r="I42" s="38"/>
      <c r="J42" s="39">
        <f>SUM(G42/D42)</f>
        <v>1</v>
      </c>
      <c r="K42" s="16">
        <f t="shared" si="0"/>
        <v>2.5</v>
      </c>
      <c r="L42" s="17"/>
    </row>
    <row r="43" spans="1:12" x14ac:dyDescent="0.25">
      <c r="A43" s="6" t="s">
        <v>156</v>
      </c>
      <c r="B43" s="1" t="s">
        <v>157</v>
      </c>
      <c r="C43" s="7" t="s">
        <v>158</v>
      </c>
      <c r="D43" s="14"/>
      <c r="E43" s="2">
        <v>1</v>
      </c>
      <c r="F43" s="15"/>
      <c r="G43" s="14"/>
      <c r="H43" s="2">
        <v>3</v>
      </c>
      <c r="I43" s="38"/>
      <c r="J43" s="29"/>
      <c r="K43">
        <f t="shared" si="0"/>
        <v>3</v>
      </c>
      <c r="L43" s="15"/>
    </row>
    <row r="44" spans="1:12" x14ac:dyDescent="0.25">
      <c r="A44" s="6" t="s">
        <v>9</v>
      </c>
      <c r="B44" s="1" t="s">
        <v>10</v>
      </c>
      <c r="C44" s="7" t="s">
        <v>11</v>
      </c>
      <c r="D44" s="14"/>
      <c r="E44" s="2">
        <v>53</v>
      </c>
      <c r="F44" s="15"/>
      <c r="G44" s="14"/>
      <c r="H44" s="2">
        <v>53</v>
      </c>
      <c r="I44" s="38"/>
      <c r="J44" s="39"/>
      <c r="K44" s="16">
        <f t="shared" si="0"/>
        <v>1</v>
      </c>
      <c r="L44" s="15"/>
    </row>
    <row r="45" spans="1:12" x14ac:dyDescent="0.25">
      <c r="A45" s="6" t="s">
        <v>178</v>
      </c>
      <c r="B45" s="1" t="s">
        <v>179</v>
      </c>
      <c r="C45" s="7" t="s">
        <v>180</v>
      </c>
      <c r="D45" s="14"/>
      <c r="E45" s="2">
        <v>48</v>
      </c>
      <c r="F45" s="15"/>
      <c r="G45" s="14"/>
      <c r="H45" s="2">
        <v>144</v>
      </c>
      <c r="I45" s="38"/>
      <c r="J45" s="39"/>
      <c r="K45" s="16">
        <f t="shared" si="0"/>
        <v>3</v>
      </c>
      <c r="L45" s="15"/>
    </row>
    <row r="46" spans="1:12" x14ac:dyDescent="0.25">
      <c r="A46" s="6" t="s">
        <v>129</v>
      </c>
      <c r="B46" s="1" t="s">
        <v>130</v>
      </c>
      <c r="C46" s="7" t="s">
        <v>131</v>
      </c>
      <c r="D46" s="14">
        <v>8085606</v>
      </c>
      <c r="E46" s="2">
        <v>11272926</v>
      </c>
      <c r="F46" s="15">
        <v>5383522</v>
      </c>
      <c r="G46" s="14">
        <v>27168686</v>
      </c>
      <c r="H46" s="2">
        <v>40392250</v>
      </c>
      <c r="I46" s="38">
        <v>10732204</v>
      </c>
      <c r="J46" s="39">
        <f>SUM(G46/D46)</f>
        <v>3.3601298406081126</v>
      </c>
      <c r="K46" s="16">
        <f t="shared" si="0"/>
        <v>3.5831203007985684</v>
      </c>
      <c r="L46" s="17">
        <f>SUM(I46/F46)</f>
        <v>1.9935284001811453</v>
      </c>
    </row>
    <row r="47" spans="1:12" x14ac:dyDescent="0.25">
      <c r="A47" s="6" t="s">
        <v>335</v>
      </c>
      <c r="B47" s="1" t="s">
        <v>336</v>
      </c>
      <c r="C47" s="7" t="s">
        <v>337</v>
      </c>
      <c r="D47" s="14"/>
      <c r="E47" s="2">
        <v>16</v>
      </c>
      <c r="F47" s="15"/>
      <c r="G47" s="14"/>
      <c r="H47" s="2">
        <v>60</v>
      </c>
      <c r="I47" s="38"/>
      <c r="J47" s="39"/>
      <c r="K47" s="16">
        <f t="shared" si="0"/>
        <v>3.75</v>
      </c>
      <c r="L47" s="17"/>
    </row>
    <row r="48" spans="1:12" x14ac:dyDescent="0.25">
      <c r="A48" s="6" t="s">
        <v>206</v>
      </c>
      <c r="B48" s="1" t="s">
        <v>207</v>
      </c>
      <c r="C48" s="7" t="s">
        <v>208</v>
      </c>
      <c r="D48" s="14"/>
      <c r="E48" s="2">
        <v>15</v>
      </c>
      <c r="F48" s="15"/>
      <c r="G48" s="14"/>
      <c r="H48" s="2">
        <v>46</v>
      </c>
      <c r="I48" s="38"/>
      <c r="J48" s="39"/>
      <c r="K48" s="16">
        <f t="shared" si="0"/>
        <v>3.0666666666666669</v>
      </c>
      <c r="L48" s="15"/>
    </row>
    <row r="49" spans="1:12" x14ac:dyDescent="0.25">
      <c r="A49" s="6" t="s">
        <v>312</v>
      </c>
      <c r="B49" s="1" t="s">
        <v>75</v>
      </c>
      <c r="C49" s="7" t="s">
        <v>76</v>
      </c>
      <c r="D49" s="14">
        <v>32904</v>
      </c>
      <c r="E49" s="2">
        <v>473773</v>
      </c>
      <c r="F49" s="15"/>
      <c r="G49" s="14">
        <v>54949</v>
      </c>
      <c r="H49" s="2">
        <v>1335277</v>
      </c>
      <c r="I49" s="38"/>
      <c r="J49" s="39">
        <f>SUM(G49/D49)</f>
        <v>1.6699793338195965</v>
      </c>
      <c r="K49" s="16">
        <f t="shared" si="0"/>
        <v>2.8183898195971486</v>
      </c>
      <c r="L49" s="17"/>
    </row>
    <row r="50" spans="1:12" ht="15.75" thickBot="1" x14ac:dyDescent="0.3">
      <c r="A50" s="8" t="s">
        <v>80</v>
      </c>
      <c r="B50" s="9" t="s">
        <v>81</v>
      </c>
      <c r="C50" s="10" t="s">
        <v>82</v>
      </c>
      <c r="D50" s="14">
        <v>9392</v>
      </c>
      <c r="E50" s="2">
        <v>56419</v>
      </c>
      <c r="F50" s="15"/>
      <c r="G50" s="14">
        <v>23480</v>
      </c>
      <c r="H50" s="2">
        <v>282095</v>
      </c>
      <c r="I50" s="38"/>
      <c r="J50" s="39">
        <f>SUM(G50/D50)</f>
        <v>2.5</v>
      </c>
      <c r="K50" s="16">
        <f t="shared" si="0"/>
        <v>5</v>
      </c>
      <c r="L50" s="17"/>
    </row>
    <row r="51" spans="1:12" ht="15.75" thickBot="1" x14ac:dyDescent="0.3">
      <c r="A51" s="24" t="s">
        <v>284</v>
      </c>
      <c r="B51" s="26"/>
      <c r="C51" s="27"/>
      <c r="D51" s="59">
        <f>SUM(D3:D50)</f>
        <v>78177449</v>
      </c>
      <c r="E51" s="50">
        <f t="shared" ref="E51:I51" si="1">SUM(E3:E50)</f>
        <v>68148923</v>
      </c>
      <c r="F51" s="60"/>
      <c r="G51" s="59">
        <f t="shared" si="1"/>
        <v>293312513</v>
      </c>
      <c r="H51" s="50">
        <f t="shared" si="1"/>
        <v>303897676</v>
      </c>
      <c r="I51" s="60">
        <f t="shared" si="1"/>
        <v>142465719</v>
      </c>
      <c r="J51" s="28"/>
      <c r="K51" s="22"/>
      <c r="L51" s="23"/>
    </row>
  </sheetData>
  <sortState xmlns:xlrd2="http://schemas.microsoft.com/office/spreadsheetml/2017/richdata2" ref="A3:L50">
    <sortCondition ref="B3:B50"/>
  </sortState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6"/>
  <sheetViews>
    <sheetView workbookViewId="0">
      <selection activeCell="A3" sqref="A3:L45"/>
    </sheetView>
  </sheetViews>
  <sheetFormatPr defaultRowHeight="15" x14ac:dyDescent="0.25"/>
  <cols>
    <col min="1" max="1" width="7.7109375" bestFit="1" customWidth="1"/>
    <col min="2" max="2" width="16.7109375" bestFit="1" customWidth="1"/>
    <col min="3" max="3" width="8.85546875" bestFit="1" customWidth="1"/>
    <col min="4" max="5" width="10.140625" bestFit="1" customWidth="1"/>
    <col min="6" max="6" width="10.140625" customWidth="1"/>
    <col min="7" max="7" width="11.140625" bestFit="1" customWidth="1"/>
    <col min="8" max="8" width="10.140625" bestFit="1" customWidth="1"/>
    <col min="9" max="9" width="10.140625" customWidth="1"/>
    <col min="10" max="10" width="7.28515625" bestFit="1" customWidth="1"/>
    <col min="11" max="11" width="8.85546875" bestFit="1" customWidth="1"/>
    <col min="12" max="12" width="12.7109375" bestFit="1" customWidth="1"/>
  </cols>
  <sheetData>
    <row r="1" spans="1:12" ht="19.5" thickBot="1" x14ac:dyDescent="0.35">
      <c r="A1" s="93" t="s">
        <v>396</v>
      </c>
      <c r="B1" s="94"/>
      <c r="C1" s="94"/>
      <c r="D1" s="106"/>
      <c r="E1" s="106"/>
      <c r="F1" s="106"/>
      <c r="G1" s="106"/>
      <c r="H1" s="106"/>
      <c r="I1" s="106"/>
      <c r="J1" s="106"/>
      <c r="K1" s="106"/>
      <c r="L1" s="55"/>
    </row>
    <row r="2" spans="1:12" ht="15.75" thickBot="1" x14ac:dyDescent="0.3">
      <c r="A2" s="3"/>
      <c r="B2" s="4"/>
      <c r="C2" s="5"/>
      <c r="D2" s="43" t="s">
        <v>277</v>
      </c>
      <c r="E2" s="31" t="s">
        <v>278</v>
      </c>
      <c r="F2" s="32" t="s">
        <v>536</v>
      </c>
      <c r="G2" s="43" t="s">
        <v>279</v>
      </c>
      <c r="H2" s="31" t="s">
        <v>280</v>
      </c>
      <c r="I2" s="32" t="s">
        <v>537</v>
      </c>
      <c r="J2" s="31" t="s">
        <v>297</v>
      </c>
      <c r="K2" s="31" t="s">
        <v>298</v>
      </c>
      <c r="L2" s="32" t="s">
        <v>538</v>
      </c>
    </row>
    <row r="3" spans="1:12" x14ac:dyDescent="0.25">
      <c r="A3" s="6" t="s">
        <v>302</v>
      </c>
      <c r="B3" s="1" t="s">
        <v>303</v>
      </c>
      <c r="C3" s="7" t="s">
        <v>304</v>
      </c>
      <c r="D3" s="14"/>
      <c r="E3" s="2">
        <v>98</v>
      </c>
      <c r="F3" s="15"/>
      <c r="G3" s="14"/>
      <c r="H3" s="2">
        <v>294</v>
      </c>
      <c r="I3" s="38"/>
      <c r="J3" s="16"/>
      <c r="K3" s="16">
        <f>SUM(H3/E3)</f>
        <v>3</v>
      </c>
      <c r="L3" s="17"/>
    </row>
    <row r="4" spans="1:12" x14ac:dyDescent="0.25">
      <c r="A4" s="6" t="s">
        <v>381</v>
      </c>
      <c r="B4" s="1" t="s">
        <v>382</v>
      </c>
      <c r="C4" s="7" t="s">
        <v>383</v>
      </c>
      <c r="D4" s="14"/>
      <c r="E4" s="2">
        <v>22</v>
      </c>
      <c r="F4" s="15"/>
      <c r="G4" s="14"/>
      <c r="H4" s="2">
        <v>66</v>
      </c>
      <c r="I4" s="38"/>
      <c r="J4" s="16"/>
      <c r="K4" s="16">
        <f>SUM(H4/E4)</f>
        <v>3</v>
      </c>
      <c r="L4" s="17"/>
    </row>
    <row r="5" spans="1:12" x14ac:dyDescent="0.25">
      <c r="A5" s="6" t="s">
        <v>226</v>
      </c>
      <c r="B5" s="1" t="s">
        <v>227</v>
      </c>
      <c r="C5" s="7" t="s">
        <v>228</v>
      </c>
      <c r="D5" s="14"/>
      <c r="E5" s="2">
        <v>1</v>
      </c>
      <c r="F5" s="15"/>
      <c r="G5" s="14"/>
      <c r="H5" s="2">
        <v>1</v>
      </c>
      <c r="I5" s="38"/>
      <c r="J5" s="16"/>
      <c r="K5" s="16">
        <f>SUM(H5/E5)</f>
        <v>1</v>
      </c>
      <c r="L5" s="17"/>
    </row>
    <row r="6" spans="1:12" x14ac:dyDescent="0.25">
      <c r="A6" s="6" t="s">
        <v>116</v>
      </c>
      <c r="B6" s="1" t="s">
        <v>117</v>
      </c>
      <c r="C6" s="7" t="s">
        <v>316</v>
      </c>
      <c r="D6" s="14">
        <v>1248873</v>
      </c>
      <c r="E6" s="2"/>
      <c r="F6" s="15"/>
      <c r="G6" s="14">
        <v>3154859</v>
      </c>
      <c r="H6" s="2"/>
      <c r="I6" s="38"/>
      <c r="J6" s="16">
        <f>SUM(G6/D6)</f>
        <v>2.5261647901748217</v>
      </c>
      <c r="K6" s="16"/>
      <c r="L6" s="17"/>
    </row>
    <row r="7" spans="1:12" x14ac:dyDescent="0.25">
      <c r="A7" s="6" t="s">
        <v>116</v>
      </c>
      <c r="B7" s="1" t="s">
        <v>117</v>
      </c>
      <c r="C7" s="7" t="s">
        <v>118</v>
      </c>
      <c r="D7" s="14">
        <v>1235120</v>
      </c>
      <c r="E7" s="2"/>
      <c r="F7" s="15"/>
      <c r="G7" s="14">
        <v>2470240</v>
      </c>
      <c r="H7" s="2"/>
      <c r="I7" s="38"/>
      <c r="J7" s="16">
        <f>SUM(G7/D7)</f>
        <v>2</v>
      </c>
      <c r="K7" s="16"/>
      <c r="L7" s="17"/>
    </row>
    <row r="8" spans="1:12" x14ac:dyDescent="0.25">
      <c r="A8" s="6" t="s">
        <v>384</v>
      </c>
      <c r="B8" s="1" t="s">
        <v>385</v>
      </c>
      <c r="C8" s="7" t="s">
        <v>386</v>
      </c>
      <c r="D8" s="14"/>
      <c r="E8" s="2">
        <v>16</v>
      </c>
      <c r="F8" s="15"/>
      <c r="G8" s="14"/>
      <c r="H8" s="2">
        <v>28</v>
      </c>
      <c r="I8" s="38"/>
      <c r="J8" s="16"/>
      <c r="K8" s="16">
        <f t="shared" ref="K8:K18" si="0">SUM(H8/E8)</f>
        <v>1.75</v>
      </c>
      <c r="L8" s="17"/>
    </row>
    <row r="9" spans="1:12" x14ac:dyDescent="0.25">
      <c r="A9" s="6" t="s">
        <v>210</v>
      </c>
      <c r="B9" s="1" t="s">
        <v>211</v>
      </c>
      <c r="C9" s="7" t="s">
        <v>212</v>
      </c>
      <c r="D9" s="14"/>
      <c r="E9" s="2">
        <v>6</v>
      </c>
      <c r="F9" s="15"/>
      <c r="G9" s="14"/>
      <c r="H9" s="2">
        <v>24</v>
      </c>
      <c r="I9" s="38"/>
      <c r="J9" s="16"/>
      <c r="K9" s="16">
        <f t="shared" si="0"/>
        <v>4</v>
      </c>
      <c r="L9" s="17"/>
    </row>
    <row r="10" spans="1:12" x14ac:dyDescent="0.25">
      <c r="A10" s="6" t="s">
        <v>162</v>
      </c>
      <c r="B10" s="1" t="s">
        <v>163</v>
      </c>
      <c r="C10" s="7" t="s">
        <v>164</v>
      </c>
      <c r="D10" s="14"/>
      <c r="E10" s="2">
        <v>25</v>
      </c>
      <c r="F10" s="15"/>
      <c r="G10" s="14"/>
      <c r="H10" s="2">
        <v>66</v>
      </c>
      <c r="I10" s="38"/>
      <c r="K10" s="16">
        <f t="shared" si="0"/>
        <v>2.64</v>
      </c>
      <c r="L10" s="17"/>
    </row>
    <row r="11" spans="1:12" x14ac:dyDescent="0.25">
      <c r="A11" s="6" t="s">
        <v>387</v>
      </c>
      <c r="B11" s="1" t="s">
        <v>388</v>
      </c>
      <c r="C11" s="7" t="s">
        <v>389</v>
      </c>
      <c r="D11" s="14"/>
      <c r="E11" s="2">
        <v>166</v>
      </c>
      <c r="F11" s="15"/>
      <c r="G11" s="14"/>
      <c r="H11" s="2">
        <v>498</v>
      </c>
      <c r="I11" s="38"/>
      <c r="J11" s="16"/>
      <c r="K11" s="16">
        <f t="shared" si="0"/>
        <v>3</v>
      </c>
      <c r="L11" s="17"/>
    </row>
    <row r="12" spans="1:12" x14ac:dyDescent="0.25">
      <c r="A12" s="6" t="s">
        <v>290</v>
      </c>
      <c r="B12" s="1" t="s">
        <v>291</v>
      </c>
      <c r="C12" s="7" t="s">
        <v>292</v>
      </c>
      <c r="D12" s="14"/>
      <c r="E12" s="2">
        <v>3</v>
      </c>
      <c r="F12" s="15"/>
      <c r="G12" s="14"/>
      <c r="H12" s="2">
        <v>9</v>
      </c>
      <c r="I12" s="38"/>
      <c r="J12" s="16"/>
      <c r="K12" s="16">
        <f t="shared" si="0"/>
        <v>3</v>
      </c>
      <c r="L12" s="17"/>
    </row>
    <row r="13" spans="1:12" x14ac:dyDescent="0.25">
      <c r="A13" s="6" t="s">
        <v>56</v>
      </c>
      <c r="B13" s="1" t="s">
        <v>57</v>
      </c>
      <c r="C13" s="7" t="s">
        <v>58</v>
      </c>
      <c r="D13" s="14">
        <v>18352384</v>
      </c>
      <c r="E13" s="2">
        <v>3683296</v>
      </c>
      <c r="F13" s="15">
        <v>12333924</v>
      </c>
      <c r="G13" s="14">
        <v>39844586</v>
      </c>
      <c r="H13" s="2">
        <v>21308301</v>
      </c>
      <c r="I13" s="38">
        <v>13976669</v>
      </c>
      <c r="J13" s="16">
        <f>SUM(G13/D13)</f>
        <v>2.1710850208888393</v>
      </c>
      <c r="K13" s="16">
        <f t="shared" si="0"/>
        <v>5.7851177315100388</v>
      </c>
      <c r="L13" s="17">
        <f>SUM(I13/F13)</f>
        <v>1.1331891618595995</v>
      </c>
    </row>
    <row r="14" spans="1:12" x14ac:dyDescent="0.25">
      <c r="A14" s="6" t="s">
        <v>83</v>
      </c>
      <c r="B14" s="1" t="s">
        <v>84</v>
      </c>
      <c r="C14" s="7" t="s">
        <v>85</v>
      </c>
      <c r="D14" s="14">
        <v>19605158</v>
      </c>
      <c r="E14" s="2">
        <v>3175794</v>
      </c>
      <c r="F14" s="15">
        <v>7598882</v>
      </c>
      <c r="G14" s="14">
        <v>55662748</v>
      </c>
      <c r="H14" s="2">
        <v>22816641</v>
      </c>
      <c r="I14" s="38">
        <v>10268868</v>
      </c>
      <c r="J14" s="16">
        <f>SUM(G14/D14)</f>
        <v>2.8391889522134939</v>
      </c>
      <c r="K14" s="16">
        <f t="shared" si="0"/>
        <v>7.1845469196049869</v>
      </c>
      <c r="L14" s="17">
        <f>SUM(I14/F14)</f>
        <v>1.3513656351026375</v>
      </c>
    </row>
    <row r="15" spans="1:12" x14ac:dyDescent="0.25">
      <c r="A15" s="6" t="s">
        <v>342</v>
      </c>
      <c r="B15" s="1" t="s">
        <v>343</v>
      </c>
      <c r="C15" s="7" t="s">
        <v>344</v>
      </c>
      <c r="D15" s="14"/>
      <c r="E15" s="2">
        <v>22</v>
      </c>
      <c r="F15" s="15"/>
      <c r="G15" s="14"/>
      <c r="H15" s="2">
        <v>22</v>
      </c>
      <c r="I15" s="38"/>
      <c r="J15" s="16"/>
      <c r="K15" s="16">
        <f t="shared" si="0"/>
        <v>1</v>
      </c>
      <c r="L15" s="17"/>
    </row>
    <row r="16" spans="1:12" x14ac:dyDescent="0.25">
      <c r="A16" s="6" t="s">
        <v>355</v>
      </c>
      <c r="B16" s="1" t="s">
        <v>356</v>
      </c>
      <c r="C16" s="7" t="s">
        <v>357</v>
      </c>
      <c r="D16" s="14"/>
      <c r="E16" s="2">
        <v>52</v>
      </c>
      <c r="F16" s="15"/>
      <c r="G16" s="14"/>
      <c r="H16" s="2">
        <v>156</v>
      </c>
      <c r="I16" s="38"/>
      <c r="K16" s="16">
        <f t="shared" si="0"/>
        <v>3</v>
      </c>
      <c r="L16" s="17"/>
    </row>
    <row r="17" spans="1:12" x14ac:dyDescent="0.25">
      <c r="A17" s="6" t="s">
        <v>362</v>
      </c>
      <c r="B17" s="1" t="s">
        <v>363</v>
      </c>
      <c r="C17" s="7" t="s">
        <v>364</v>
      </c>
      <c r="D17" s="14"/>
      <c r="E17" s="2">
        <v>35</v>
      </c>
      <c r="F17" s="15"/>
      <c r="G17" s="14"/>
      <c r="H17" s="2">
        <v>45</v>
      </c>
      <c r="I17" s="38"/>
      <c r="J17" s="16"/>
      <c r="K17" s="16">
        <f t="shared" si="0"/>
        <v>1.2857142857142858</v>
      </c>
      <c r="L17" s="17"/>
    </row>
    <row r="18" spans="1:12" x14ac:dyDescent="0.25">
      <c r="A18" s="6" t="s">
        <v>378</v>
      </c>
      <c r="B18" s="1" t="s">
        <v>379</v>
      </c>
      <c r="C18" s="7" t="s">
        <v>380</v>
      </c>
      <c r="D18" s="14"/>
      <c r="E18" s="2">
        <v>1350</v>
      </c>
      <c r="F18" s="15"/>
      <c r="G18" s="14"/>
      <c r="H18" s="2">
        <v>6750</v>
      </c>
      <c r="I18" s="38"/>
      <c r="J18" s="16"/>
      <c r="K18" s="16">
        <f t="shared" si="0"/>
        <v>5</v>
      </c>
      <c r="L18" s="17"/>
    </row>
    <row r="19" spans="1:12" x14ac:dyDescent="0.25">
      <c r="A19" s="56" t="s">
        <v>293</v>
      </c>
      <c r="B19" s="57" t="s">
        <v>294</v>
      </c>
      <c r="C19" s="58" t="s">
        <v>397</v>
      </c>
      <c r="D19" s="14"/>
      <c r="E19" s="2"/>
      <c r="F19" s="15">
        <v>3475598</v>
      </c>
      <c r="G19" s="14"/>
      <c r="H19" s="2"/>
      <c r="I19" s="38">
        <v>3562110</v>
      </c>
      <c r="K19" s="16"/>
      <c r="L19" s="17">
        <f>SUM(I19/F19)</f>
        <v>1.0248912561234067</v>
      </c>
    </row>
    <row r="20" spans="1:12" x14ac:dyDescent="0.25">
      <c r="A20" s="6" t="s">
        <v>27</v>
      </c>
      <c r="B20" s="1" t="s">
        <v>28</v>
      </c>
      <c r="C20" s="7" t="s">
        <v>29</v>
      </c>
      <c r="D20" s="14">
        <v>15677005</v>
      </c>
      <c r="E20" s="2">
        <v>4697107</v>
      </c>
      <c r="F20" s="15">
        <v>5038643</v>
      </c>
      <c r="G20" s="14">
        <v>33466238</v>
      </c>
      <c r="H20" s="2">
        <v>28652655</v>
      </c>
      <c r="I20" s="38">
        <v>5602241</v>
      </c>
      <c r="J20" s="16">
        <f>SUM(G20/D20)</f>
        <v>2.1347341536218174</v>
      </c>
      <c r="K20" s="16">
        <f>SUM(H20/E20)</f>
        <v>6.1000643587638095</v>
      </c>
      <c r="L20" s="17">
        <f>SUM(I20/F20)</f>
        <v>1.1118551165462607</v>
      </c>
    </row>
    <row r="21" spans="1:12" x14ac:dyDescent="0.25">
      <c r="A21" s="6" t="s">
        <v>359</v>
      </c>
      <c r="B21" s="1" t="s">
        <v>360</v>
      </c>
      <c r="C21" s="7" t="s">
        <v>361</v>
      </c>
      <c r="D21" s="14"/>
      <c r="E21" s="2">
        <v>42</v>
      </c>
      <c r="F21" s="15"/>
      <c r="G21" s="14"/>
      <c r="H21" s="2">
        <v>42</v>
      </c>
      <c r="I21" s="38"/>
      <c r="J21" s="16"/>
      <c r="K21" s="16">
        <f t="shared" ref="K21:K26" si="1">SUM(H21/E21)</f>
        <v>1</v>
      </c>
      <c r="L21" s="17"/>
    </row>
    <row r="22" spans="1:12" x14ac:dyDescent="0.25">
      <c r="A22" s="6" t="s">
        <v>352</v>
      </c>
      <c r="B22" s="1" t="s">
        <v>353</v>
      </c>
      <c r="C22" s="7" t="s">
        <v>354</v>
      </c>
      <c r="D22" s="14"/>
      <c r="E22" s="2">
        <v>16</v>
      </c>
      <c r="F22" s="15"/>
      <c r="G22" s="14"/>
      <c r="H22" s="2">
        <v>48</v>
      </c>
      <c r="I22" s="38"/>
      <c r="K22" s="16">
        <f t="shared" si="1"/>
        <v>3</v>
      </c>
      <c r="L22" s="17"/>
    </row>
    <row r="23" spans="1:12" x14ac:dyDescent="0.25">
      <c r="A23" s="6" t="s">
        <v>345</v>
      </c>
      <c r="B23" s="1" t="s">
        <v>346</v>
      </c>
      <c r="C23" s="7" t="s">
        <v>347</v>
      </c>
      <c r="D23" s="14"/>
      <c r="E23" s="2">
        <v>14</v>
      </c>
      <c r="F23" s="15"/>
      <c r="G23" s="14"/>
      <c r="H23" s="2">
        <v>28</v>
      </c>
      <c r="I23" s="38"/>
      <c r="J23" s="16"/>
      <c r="K23" s="16">
        <f t="shared" si="1"/>
        <v>2</v>
      </c>
      <c r="L23" s="17"/>
    </row>
    <row r="24" spans="1:12" x14ac:dyDescent="0.25">
      <c r="A24" s="6" t="s">
        <v>366</v>
      </c>
      <c r="B24" s="1" t="s">
        <v>367</v>
      </c>
      <c r="C24" s="7" t="s">
        <v>368</v>
      </c>
      <c r="D24" s="14"/>
      <c r="E24" s="2">
        <v>49</v>
      </c>
      <c r="F24" s="15"/>
      <c r="G24" s="14"/>
      <c r="H24" s="2">
        <v>147</v>
      </c>
      <c r="I24" s="38"/>
      <c r="J24" s="16"/>
      <c r="K24" s="16">
        <f t="shared" si="1"/>
        <v>3</v>
      </c>
      <c r="L24" s="17"/>
    </row>
    <row r="25" spans="1:12" x14ac:dyDescent="0.25">
      <c r="A25" s="6" t="s">
        <v>244</v>
      </c>
      <c r="B25" s="1" t="s">
        <v>245</v>
      </c>
      <c r="C25" s="7" t="s">
        <v>246</v>
      </c>
      <c r="D25" s="14"/>
      <c r="E25" s="2">
        <v>16</v>
      </c>
      <c r="F25" s="15"/>
      <c r="G25" s="14"/>
      <c r="H25" s="2">
        <v>48</v>
      </c>
      <c r="I25" s="38"/>
      <c r="J25" s="16"/>
      <c r="K25" s="16">
        <f t="shared" si="1"/>
        <v>3</v>
      </c>
      <c r="L25" s="17"/>
    </row>
    <row r="26" spans="1:12" x14ac:dyDescent="0.25">
      <c r="A26" s="6" t="s">
        <v>223</v>
      </c>
      <c r="B26" s="1" t="s">
        <v>224</v>
      </c>
      <c r="C26" s="7" t="s">
        <v>225</v>
      </c>
      <c r="D26" s="14"/>
      <c r="E26" s="2">
        <v>3704</v>
      </c>
      <c r="F26" s="15"/>
      <c r="G26" s="14"/>
      <c r="H26" s="2">
        <v>18520</v>
      </c>
      <c r="I26" s="38"/>
      <c r="J26" s="16"/>
      <c r="K26" s="16">
        <f t="shared" si="1"/>
        <v>5</v>
      </c>
      <c r="L26" s="17"/>
    </row>
    <row r="27" spans="1:12" x14ac:dyDescent="0.25">
      <c r="A27" s="56" t="s">
        <v>123</v>
      </c>
      <c r="B27" s="57" t="s">
        <v>124</v>
      </c>
      <c r="C27" s="58" t="s">
        <v>420</v>
      </c>
      <c r="D27" s="14"/>
      <c r="E27" s="2"/>
      <c r="F27" s="15">
        <v>12612019</v>
      </c>
      <c r="G27" s="14"/>
      <c r="H27" s="2"/>
      <c r="I27" s="38">
        <v>14347649</v>
      </c>
      <c r="J27" s="16"/>
      <c r="K27" s="16"/>
      <c r="L27" s="17">
        <f>SUM(I27/F27)</f>
        <v>1.1376171412364666</v>
      </c>
    </row>
    <row r="28" spans="1:12" x14ac:dyDescent="0.25">
      <c r="A28" s="6" t="s">
        <v>123</v>
      </c>
      <c r="B28" s="1" t="s">
        <v>124</v>
      </c>
      <c r="C28" s="7" t="s">
        <v>125</v>
      </c>
      <c r="D28" s="14">
        <v>4094891</v>
      </c>
      <c r="E28" s="2"/>
      <c r="F28" s="15"/>
      <c r="G28" s="14">
        <v>15590199</v>
      </c>
      <c r="H28" s="2"/>
      <c r="I28" s="38"/>
      <c r="J28" s="16">
        <f>SUM(G28/D28)</f>
        <v>3.8072317431648366</v>
      </c>
      <c r="K28" s="16"/>
      <c r="L28" s="17"/>
    </row>
    <row r="29" spans="1:12" x14ac:dyDescent="0.25">
      <c r="A29" s="56" t="s">
        <v>44</v>
      </c>
      <c r="B29" s="57" t="s">
        <v>45</v>
      </c>
      <c r="C29" s="58" t="s">
        <v>46</v>
      </c>
      <c r="D29" s="14"/>
      <c r="E29" s="2"/>
      <c r="F29" s="15">
        <v>2771</v>
      </c>
      <c r="G29" s="14"/>
      <c r="H29" s="2"/>
      <c r="I29" s="38">
        <v>36753</v>
      </c>
      <c r="J29" s="16"/>
      <c r="K29" s="16"/>
      <c r="L29" s="17">
        <f>SUM(I29/F29)</f>
        <v>13.263442800433056</v>
      </c>
    </row>
    <row r="30" spans="1:12" x14ac:dyDescent="0.25">
      <c r="A30" s="6" t="s">
        <v>194</v>
      </c>
      <c r="B30" s="1" t="s">
        <v>195</v>
      </c>
      <c r="C30" s="7" t="s">
        <v>196</v>
      </c>
      <c r="D30" s="14"/>
      <c r="E30" s="2">
        <v>29</v>
      </c>
      <c r="F30" s="15"/>
      <c r="G30" s="14"/>
      <c r="H30" s="2">
        <v>130</v>
      </c>
      <c r="I30" s="38"/>
      <c r="J30" s="16"/>
      <c r="K30" s="16">
        <f>SUM(H30/E30)</f>
        <v>4.4827586206896548</v>
      </c>
      <c r="L30" s="17"/>
    </row>
    <row r="31" spans="1:12" x14ac:dyDescent="0.25">
      <c r="A31" s="6" t="s">
        <v>119</v>
      </c>
      <c r="B31" s="1" t="s">
        <v>120</v>
      </c>
      <c r="C31" s="7" t="s">
        <v>365</v>
      </c>
      <c r="D31" s="14">
        <v>1622361</v>
      </c>
      <c r="E31" s="2"/>
      <c r="F31" s="15">
        <v>4620238</v>
      </c>
      <c r="G31" s="14">
        <v>5335385</v>
      </c>
      <c r="H31" s="2"/>
      <c r="I31" s="38">
        <v>11588183</v>
      </c>
      <c r="J31" s="16">
        <f>SUM(G31/D31)</f>
        <v>3.2886546212587704</v>
      </c>
      <c r="K31" s="16"/>
      <c r="L31" s="17">
        <f>SUM(I31/F31)</f>
        <v>2.5081355116338164</v>
      </c>
    </row>
    <row r="32" spans="1:12" x14ac:dyDescent="0.25">
      <c r="A32" s="6" t="s">
        <v>119</v>
      </c>
      <c r="B32" s="1" t="s">
        <v>120</v>
      </c>
      <c r="C32" s="7" t="s">
        <v>121</v>
      </c>
      <c r="D32" s="14">
        <v>14154036</v>
      </c>
      <c r="E32" s="2">
        <v>2983615</v>
      </c>
      <c r="F32" s="15">
        <v>1454339</v>
      </c>
      <c r="G32" s="14">
        <v>71549271</v>
      </c>
      <c r="H32" s="2">
        <v>22111484</v>
      </c>
      <c r="I32" s="38">
        <v>5169046</v>
      </c>
      <c r="J32" s="16">
        <f>SUM(G32/D32)</f>
        <v>5.0550437345220827</v>
      </c>
      <c r="K32" s="16">
        <f t="shared" ref="K32:K37" si="2">SUM(H32/E32)</f>
        <v>7.410970919505365</v>
      </c>
      <c r="L32" s="17">
        <f>SUM(I32/F32)</f>
        <v>3.5542236026125957</v>
      </c>
    </row>
    <row r="33" spans="1:12" x14ac:dyDescent="0.25">
      <c r="A33" s="6" t="s">
        <v>338</v>
      </c>
      <c r="B33" s="1" t="s">
        <v>339</v>
      </c>
      <c r="C33" s="7" t="s">
        <v>340</v>
      </c>
      <c r="D33" s="14"/>
      <c r="E33" s="2">
        <v>54</v>
      </c>
      <c r="F33" s="15"/>
      <c r="G33" s="14"/>
      <c r="H33" s="2">
        <v>100</v>
      </c>
      <c r="I33" s="38"/>
      <c r="J33" s="16"/>
      <c r="K33" s="16">
        <f t="shared" si="2"/>
        <v>1.8518518518518519</v>
      </c>
      <c r="L33" s="17"/>
    </row>
    <row r="34" spans="1:12" x14ac:dyDescent="0.25">
      <c r="A34" s="6" t="s">
        <v>263</v>
      </c>
      <c r="B34" s="1" t="s">
        <v>264</v>
      </c>
      <c r="C34" s="7" t="s">
        <v>265</v>
      </c>
      <c r="D34" s="14"/>
      <c r="E34" s="2">
        <v>192</v>
      </c>
      <c r="F34" s="15"/>
      <c r="G34" s="14"/>
      <c r="H34" s="2">
        <v>363</v>
      </c>
      <c r="I34" s="38"/>
      <c r="J34" s="16"/>
      <c r="K34" s="16">
        <f t="shared" si="2"/>
        <v>1.890625</v>
      </c>
      <c r="L34" s="17"/>
    </row>
    <row r="35" spans="1:12" x14ac:dyDescent="0.25">
      <c r="A35" s="6" t="s">
        <v>317</v>
      </c>
      <c r="B35" s="1" t="s">
        <v>318</v>
      </c>
      <c r="C35" s="7" t="s">
        <v>319</v>
      </c>
      <c r="D35" s="14"/>
      <c r="E35" s="2">
        <v>35</v>
      </c>
      <c r="F35" s="15"/>
      <c r="G35" s="14"/>
      <c r="H35" s="2">
        <v>35</v>
      </c>
      <c r="I35" s="38"/>
      <c r="J35" s="16"/>
      <c r="K35" s="16">
        <f t="shared" si="2"/>
        <v>1</v>
      </c>
      <c r="L35" s="17"/>
    </row>
    <row r="36" spans="1:12" x14ac:dyDescent="0.25">
      <c r="A36" s="6" t="s">
        <v>393</v>
      </c>
      <c r="B36" s="1" t="s">
        <v>394</v>
      </c>
      <c r="C36" s="7" t="s">
        <v>395</v>
      </c>
      <c r="D36" s="14"/>
      <c r="E36" s="2">
        <v>822480</v>
      </c>
      <c r="F36" s="15"/>
      <c r="G36" s="14"/>
      <c r="H36" s="2">
        <v>3240298</v>
      </c>
      <c r="I36" s="38"/>
      <c r="J36" s="16"/>
      <c r="K36" s="16">
        <f t="shared" si="2"/>
        <v>3.9396678338683007</v>
      </c>
      <c r="L36" s="17"/>
    </row>
    <row r="37" spans="1:12" x14ac:dyDescent="0.25">
      <c r="A37" s="6" t="s">
        <v>372</v>
      </c>
      <c r="B37" s="1" t="s">
        <v>373</v>
      </c>
      <c r="C37" s="7" t="s">
        <v>374</v>
      </c>
      <c r="D37" s="14"/>
      <c r="E37" s="2">
        <v>10</v>
      </c>
      <c r="F37" s="15"/>
      <c r="G37" s="14"/>
      <c r="H37" s="2">
        <v>12</v>
      </c>
      <c r="I37" s="38"/>
      <c r="J37" s="16"/>
      <c r="K37" s="16">
        <f t="shared" si="2"/>
        <v>1.2</v>
      </c>
      <c r="L37" s="17"/>
    </row>
    <row r="38" spans="1:12" x14ac:dyDescent="0.25">
      <c r="A38" s="56" t="s">
        <v>101</v>
      </c>
      <c r="B38" s="57" t="s">
        <v>102</v>
      </c>
      <c r="C38" s="58" t="s">
        <v>103</v>
      </c>
      <c r="D38" s="14"/>
      <c r="E38" s="2"/>
      <c r="F38" s="15">
        <v>14</v>
      </c>
      <c r="G38" s="14"/>
      <c r="H38" s="2"/>
      <c r="I38" s="38">
        <v>14</v>
      </c>
      <c r="J38" s="16"/>
      <c r="K38" s="16"/>
      <c r="L38" s="17">
        <f>SUM(I38/F38)</f>
        <v>1</v>
      </c>
    </row>
    <row r="39" spans="1:12" x14ac:dyDescent="0.25">
      <c r="A39" s="6" t="s">
        <v>24</v>
      </c>
      <c r="B39" s="1" t="s">
        <v>285</v>
      </c>
      <c r="C39" s="7" t="s">
        <v>286</v>
      </c>
      <c r="D39" s="14">
        <v>10095702</v>
      </c>
      <c r="E39" s="2">
        <v>237591</v>
      </c>
      <c r="F39" s="15"/>
      <c r="G39" s="14">
        <v>27085678</v>
      </c>
      <c r="H39" s="2">
        <v>1796788</v>
      </c>
      <c r="I39" s="38"/>
      <c r="J39" s="16">
        <f>SUM(G39/D39)</f>
        <v>2.6828919871050076</v>
      </c>
      <c r="K39" s="16">
        <f>SUM(H39/E39)</f>
        <v>7.5625255165389262</v>
      </c>
      <c r="L39" s="17"/>
    </row>
    <row r="40" spans="1:12" x14ac:dyDescent="0.25">
      <c r="A40" s="6" t="s">
        <v>369</v>
      </c>
      <c r="B40" s="1" t="s">
        <v>370</v>
      </c>
      <c r="C40" s="7" t="s">
        <v>371</v>
      </c>
      <c r="D40" s="14"/>
      <c r="E40" s="2">
        <v>81</v>
      </c>
      <c r="F40" s="15"/>
      <c r="G40" s="14"/>
      <c r="H40" s="2">
        <v>257</v>
      </c>
      <c r="I40" s="38"/>
      <c r="J40" s="16"/>
      <c r="K40" s="16">
        <f>SUM(H40/E40)</f>
        <v>3.1728395061728394</v>
      </c>
      <c r="L40" s="17"/>
    </row>
    <row r="41" spans="1:12" x14ac:dyDescent="0.25">
      <c r="A41" s="6" t="s">
        <v>390</v>
      </c>
      <c r="B41" s="1" t="s">
        <v>391</v>
      </c>
      <c r="C41" s="7" t="s">
        <v>392</v>
      </c>
      <c r="D41" s="14"/>
      <c r="E41" s="2">
        <v>4</v>
      </c>
      <c r="F41" s="15"/>
      <c r="G41" s="14"/>
      <c r="H41" s="2">
        <v>12</v>
      </c>
      <c r="I41" s="38"/>
      <c r="J41" s="16"/>
      <c r="K41" s="16">
        <f>SUM(H41/E41)</f>
        <v>3</v>
      </c>
      <c r="L41" s="17"/>
    </row>
    <row r="42" spans="1:12" x14ac:dyDescent="0.25">
      <c r="A42" s="6" t="s">
        <v>241</v>
      </c>
      <c r="B42" s="1" t="s">
        <v>242</v>
      </c>
      <c r="C42" s="7" t="s">
        <v>243</v>
      </c>
      <c r="D42" s="14"/>
      <c r="E42" s="2">
        <v>69</v>
      </c>
      <c r="F42" s="15"/>
      <c r="G42" s="14"/>
      <c r="H42" s="2">
        <v>276</v>
      </c>
      <c r="I42" s="38"/>
      <c r="J42" s="16"/>
      <c r="K42" s="16">
        <f>SUM(H42/E42)</f>
        <v>4</v>
      </c>
      <c r="L42" s="17"/>
    </row>
    <row r="43" spans="1:12" x14ac:dyDescent="0.25">
      <c r="A43" s="6" t="s">
        <v>156</v>
      </c>
      <c r="B43" s="1" t="s">
        <v>157</v>
      </c>
      <c r="C43" s="7" t="s">
        <v>158</v>
      </c>
      <c r="D43" s="14"/>
      <c r="E43" s="2">
        <v>85</v>
      </c>
      <c r="F43" s="15"/>
      <c r="G43" s="14"/>
      <c r="H43" s="2">
        <v>42</v>
      </c>
      <c r="I43" s="38"/>
      <c r="K43" s="16">
        <f>SUM(H43/E43)</f>
        <v>0.49411764705882355</v>
      </c>
      <c r="L43" s="17"/>
    </row>
    <row r="44" spans="1:12" x14ac:dyDescent="0.25">
      <c r="A44" s="6" t="s">
        <v>129</v>
      </c>
      <c r="B44" s="1" t="s">
        <v>130</v>
      </c>
      <c r="C44" s="7" t="s">
        <v>358</v>
      </c>
      <c r="D44" s="14">
        <v>2143138</v>
      </c>
      <c r="E44" s="2"/>
      <c r="F44" s="15">
        <v>9314983</v>
      </c>
      <c r="G44" s="14">
        <v>5433506</v>
      </c>
      <c r="H44" s="2"/>
      <c r="I44" s="38">
        <v>10836579</v>
      </c>
      <c r="J44" s="16">
        <f>SUM(G44/D44)</f>
        <v>2.5353038395101017</v>
      </c>
      <c r="K44" s="16"/>
      <c r="L44" s="17">
        <f>SUM(I44/F44)</f>
        <v>1.1633493050926662</v>
      </c>
    </row>
    <row r="45" spans="1:12" ht="15.75" thickBot="1" x14ac:dyDescent="0.3">
      <c r="A45" s="8" t="s">
        <v>375</v>
      </c>
      <c r="B45" s="9" t="s">
        <v>376</v>
      </c>
      <c r="C45" s="10" t="s">
        <v>377</v>
      </c>
      <c r="D45" s="18"/>
      <c r="E45" s="19">
        <v>15</v>
      </c>
      <c r="F45" s="23"/>
      <c r="G45" s="18"/>
      <c r="H45" s="19">
        <v>15</v>
      </c>
      <c r="I45" s="52"/>
      <c r="J45" s="20"/>
      <c r="K45" s="20">
        <f>SUM(H45/E45)</f>
        <v>1</v>
      </c>
      <c r="L45" s="21"/>
    </row>
    <row r="46" spans="1:12" ht="15.75" thickBot="1" x14ac:dyDescent="0.3">
      <c r="A46" s="24" t="s">
        <v>284</v>
      </c>
      <c r="B46" s="26"/>
      <c r="C46" s="27"/>
      <c r="D46" s="40">
        <f>SUM(D3:D45)</f>
        <v>88228668</v>
      </c>
      <c r="E46" s="30">
        <f t="shared" ref="E46:I46" si="3">SUM(E3:E45)</f>
        <v>15606094</v>
      </c>
      <c r="F46" s="41">
        <f t="shared" si="3"/>
        <v>56451411</v>
      </c>
      <c r="G46" s="40">
        <f t="shared" si="3"/>
        <v>259592710</v>
      </c>
      <c r="H46" s="30">
        <f t="shared" si="3"/>
        <v>99954201</v>
      </c>
      <c r="I46" s="41">
        <f t="shared" si="3"/>
        <v>75388112</v>
      </c>
      <c r="J46" s="26"/>
      <c r="K46" s="26"/>
      <c r="L46" s="27"/>
    </row>
  </sheetData>
  <sortState xmlns:xlrd2="http://schemas.microsoft.com/office/spreadsheetml/2017/richdata2" ref="A3:L45">
    <sortCondition ref="B3:B45"/>
  </sortState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2"/>
  <sheetViews>
    <sheetView workbookViewId="0">
      <selection activeCell="A3" sqref="A3:L28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9" bestFit="1" customWidth="1"/>
    <col min="4" max="4" width="10.140625" bestFit="1" customWidth="1"/>
    <col min="5" max="5" width="9.140625" bestFit="1" customWidth="1"/>
    <col min="6" max="7" width="11.140625" bestFit="1" customWidth="1"/>
    <col min="8" max="8" width="10.140625" bestFit="1" customWidth="1"/>
    <col min="9" max="9" width="11.140625" bestFit="1" customWidth="1"/>
    <col min="12" max="12" width="13.7109375" bestFit="1" customWidth="1"/>
  </cols>
  <sheetData>
    <row r="1" spans="1:13" ht="19.5" thickBot="1" x14ac:dyDescent="0.35">
      <c r="A1" s="93" t="s">
        <v>424</v>
      </c>
      <c r="B1" s="94"/>
      <c r="C1" s="94"/>
      <c r="D1" s="94"/>
      <c r="E1" s="94"/>
      <c r="F1" s="94"/>
      <c r="G1" s="94"/>
      <c r="H1" s="94"/>
      <c r="I1" s="94"/>
      <c r="J1" s="94"/>
      <c r="K1" s="106"/>
    </row>
    <row r="2" spans="1:13" ht="15.75" thickBot="1" x14ac:dyDescent="0.3">
      <c r="A2" s="24"/>
      <c r="B2" s="25"/>
      <c r="C2" s="25"/>
      <c r="D2" s="11" t="s">
        <v>277</v>
      </c>
      <c r="E2" s="12" t="s">
        <v>278</v>
      </c>
      <c r="F2" s="13" t="s">
        <v>473</v>
      </c>
      <c r="G2" s="11" t="s">
        <v>279</v>
      </c>
      <c r="H2" s="12" t="s">
        <v>280</v>
      </c>
      <c r="I2" s="13" t="s">
        <v>474</v>
      </c>
      <c r="J2" s="11" t="s">
        <v>282</v>
      </c>
      <c r="K2" s="43" t="s">
        <v>283</v>
      </c>
      <c r="L2" s="32" t="s">
        <v>535</v>
      </c>
      <c r="M2" s="49"/>
    </row>
    <row r="3" spans="1:13" x14ac:dyDescent="0.25">
      <c r="A3" s="3" t="s">
        <v>293</v>
      </c>
      <c r="B3" s="4" t="s">
        <v>294</v>
      </c>
      <c r="C3" s="4" t="s">
        <v>397</v>
      </c>
      <c r="D3" s="33">
        <v>6417500</v>
      </c>
      <c r="E3" s="34">
        <v>1028299</v>
      </c>
      <c r="F3" s="51">
        <v>19486774</v>
      </c>
      <c r="G3" s="33">
        <v>15889128</v>
      </c>
      <c r="H3" s="34">
        <v>8622883</v>
      </c>
      <c r="I3" s="46">
        <v>18063103</v>
      </c>
      <c r="J3" s="53">
        <f>SUM(G3/D3)</f>
        <v>2.4759061940007792</v>
      </c>
      <c r="K3" s="35">
        <f>SUM(H3/E3)</f>
        <v>8.3855794861222268</v>
      </c>
      <c r="L3" s="36">
        <f>SUM(I3/F3)</f>
        <v>0.92694167849434694</v>
      </c>
      <c r="M3" s="2"/>
    </row>
    <row r="4" spans="1:13" x14ac:dyDescent="0.25">
      <c r="A4" s="6" t="s">
        <v>398</v>
      </c>
      <c r="B4" s="1" t="s">
        <v>399</v>
      </c>
      <c r="C4" s="1" t="s">
        <v>400</v>
      </c>
      <c r="D4" s="14"/>
      <c r="E4" s="2">
        <v>341</v>
      </c>
      <c r="F4" s="38"/>
      <c r="G4" s="14"/>
      <c r="H4" s="2">
        <v>682</v>
      </c>
      <c r="I4" s="15"/>
      <c r="J4" s="39"/>
      <c r="K4" s="16">
        <f>SUM(H4/E4)</f>
        <v>2</v>
      </c>
      <c r="L4" s="17"/>
      <c r="M4" s="2"/>
    </row>
    <row r="5" spans="1:13" x14ac:dyDescent="0.25">
      <c r="A5" s="6" t="s">
        <v>24</v>
      </c>
      <c r="B5" s="1" t="s">
        <v>285</v>
      </c>
      <c r="C5" s="1" t="s">
        <v>286</v>
      </c>
      <c r="D5" s="14">
        <v>5887727</v>
      </c>
      <c r="E5" s="2">
        <v>301385</v>
      </c>
      <c r="F5" s="38"/>
      <c r="G5" s="14">
        <v>13806608</v>
      </c>
      <c r="H5" s="2">
        <v>2883425</v>
      </c>
      <c r="I5" s="15"/>
      <c r="J5" s="39">
        <f>SUM(G5/D5)</f>
        <v>2.3449810088001701</v>
      </c>
      <c r="K5" s="16">
        <f>SUM(H5/E5)</f>
        <v>9.5672478723227758</v>
      </c>
      <c r="L5" s="17"/>
      <c r="M5" s="2"/>
    </row>
    <row r="6" spans="1:13" x14ac:dyDescent="0.25">
      <c r="A6" s="6" t="s">
        <v>129</v>
      </c>
      <c r="B6" s="1" t="s">
        <v>130</v>
      </c>
      <c r="C6" s="1" t="s">
        <v>358</v>
      </c>
      <c r="D6" s="14">
        <v>7015518</v>
      </c>
      <c r="E6" s="2">
        <v>1560267</v>
      </c>
      <c r="F6" s="38">
        <v>25285219</v>
      </c>
      <c r="G6" s="14">
        <v>17333464</v>
      </c>
      <c r="H6" s="2">
        <v>14049000</v>
      </c>
      <c r="I6" s="15">
        <v>23425473</v>
      </c>
      <c r="J6" s="39">
        <f>SUM(G6/D6)</f>
        <v>2.4707318832337113</v>
      </c>
      <c r="K6" s="16">
        <f>SUM(H6/E6)</f>
        <v>9.0042281224944194</v>
      </c>
      <c r="L6" s="17">
        <f>SUM(I6/F6)</f>
        <v>0.92644928248396818</v>
      </c>
      <c r="M6" s="2"/>
    </row>
    <row r="7" spans="1:13" x14ac:dyDescent="0.25">
      <c r="A7" s="6" t="s">
        <v>362</v>
      </c>
      <c r="B7" s="1" t="s">
        <v>363</v>
      </c>
      <c r="C7" s="1" t="s">
        <v>364</v>
      </c>
      <c r="D7" s="14"/>
      <c r="E7" s="2">
        <v>17</v>
      </c>
      <c r="F7" s="38"/>
      <c r="G7" s="14"/>
      <c r="H7" s="2">
        <v>31</v>
      </c>
      <c r="I7" s="15"/>
      <c r="J7" s="39"/>
      <c r="K7" s="16">
        <f>SUM(H7/E7)</f>
        <v>1.8235294117647058</v>
      </c>
      <c r="L7" s="17"/>
      <c r="M7" s="2"/>
    </row>
    <row r="8" spans="1:13" x14ac:dyDescent="0.25">
      <c r="A8" s="6" t="s">
        <v>119</v>
      </c>
      <c r="B8" s="1" t="s">
        <v>120</v>
      </c>
      <c r="C8" s="1" t="s">
        <v>365</v>
      </c>
      <c r="D8" s="14">
        <v>13984688</v>
      </c>
      <c r="E8" s="2"/>
      <c r="F8" s="38">
        <v>18456589</v>
      </c>
      <c r="G8" s="14">
        <v>54126596</v>
      </c>
      <c r="H8" s="2"/>
      <c r="I8" s="15">
        <v>20562093</v>
      </c>
      <c r="J8" s="39">
        <f>SUM(G8/D8)</f>
        <v>3.8704185606428974</v>
      </c>
      <c r="K8" s="16"/>
      <c r="L8" s="17">
        <f>SUM(I8/F8)</f>
        <v>1.11407871736213</v>
      </c>
      <c r="M8" s="2"/>
    </row>
    <row r="9" spans="1:13" x14ac:dyDescent="0.25">
      <c r="A9" s="6" t="s">
        <v>30</v>
      </c>
      <c r="B9" s="1" t="s">
        <v>31</v>
      </c>
      <c r="C9" s="1" t="s">
        <v>401</v>
      </c>
      <c r="D9" s="14">
        <v>6695683</v>
      </c>
      <c r="E9" s="2">
        <v>1695309</v>
      </c>
      <c r="F9" s="38">
        <v>27016856</v>
      </c>
      <c r="G9" s="14">
        <v>17611638</v>
      </c>
      <c r="H9" s="2">
        <v>18442948</v>
      </c>
      <c r="I9" s="15">
        <v>24186908</v>
      </c>
      <c r="J9" s="39">
        <f>SUM(G9/D9)</f>
        <v>2.6302974618123347</v>
      </c>
      <c r="K9" s="16">
        <f t="shared" ref="K9:K19" si="0">SUM(H9/E9)</f>
        <v>10.878812063169605</v>
      </c>
      <c r="L9" s="17">
        <f>SUM(I9/F9)</f>
        <v>0.89525250458454531</v>
      </c>
      <c r="M9" s="2"/>
    </row>
    <row r="10" spans="1:13" x14ac:dyDescent="0.25">
      <c r="A10" s="6" t="s">
        <v>27</v>
      </c>
      <c r="B10" s="1" t="s">
        <v>28</v>
      </c>
      <c r="C10" s="1" t="s">
        <v>29</v>
      </c>
      <c r="D10" s="14">
        <v>7409448</v>
      </c>
      <c r="E10" s="2">
        <v>1443602</v>
      </c>
      <c r="F10" s="38">
        <v>26617084</v>
      </c>
      <c r="G10" s="14">
        <v>20087117</v>
      </c>
      <c r="H10" s="2">
        <v>15707402</v>
      </c>
      <c r="I10" s="15">
        <v>24096972</v>
      </c>
      <c r="J10" s="39">
        <f>SUM(G10/D10)</f>
        <v>2.711013964872957</v>
      </c>
      <c r="K10" s="16">
        <f t="shared" si="0"/>
        <v>10.880701190494333</v>
      </c>
      <c r="L10" s="17">
        <f>SUM(I10/F10)</f>
        <v>0.90531975628885564</v>
      </c>
      <c r="M10" s="2"/>
    </row>
    <row r="11" spans="1:13" x14ac:dyDescent="0.25">
      <c r="A11" s="6" t="s">
        <v>402</v>
      </c>
      <c r="B11" s="1" t="s">
        <v>403</v>
      </c>
      <c r="C11" s="1" t="s">
        <v>404</v>
      </c>
      <c r="D11" s="14"/>
      <c r="E11" s="2">
        <v>2</v>
      </c>
      <c r="F11" s="38"/>
      <c r="G11" s="14"/>
      <c r="H11" s="2">
        <v>2</v>
      </c>
      <c r="I11" s="15"/>
      <c r="J11" s="39"/>
      <c r="K11" s="16">
        <f t="shared" si="0"/>
        <v>1</v>
      </c>
      <c r="L11" s="17"/>
      <c r="M11" s="2"/>
    </row>
    <row r="12" spans="1:13" x14ac:dyDescent="0.25">
      <c r="A12" s="6" t="s">
        <v>210</v>
      </c>
      <c r="B12" s="1" t="s">
        <v>211</v>
      </c>
      <c r="C12" s="1" t="s">
        <v>212</v>
      </c>
      <c r="D12" s="14"/>
      <c r="E12" s="2">
        <v>45</v>
      </c>
      <c r="F12" s="38"/>
      <c r="G12" s="14"/>
      <c r="H12" s="2">
        <v>127</v>
      </c>
      <c r="I12" s="15"/>
      <c r="J12" s="39"/>
      <c r="K12" s="16">
        <f t="shared" si="0"/>
        <v>2.8222222222222224</v>
      </c>
      <c r="L12" s="17"/>
      <c r="M12" s="2"/>
    </row>
    <row r="13" spans="1:13" x14ac:dyDescent="0.25">
      <c r="A13" s="6" t="s">
        <v>56</v>
      </c>
      <c r="B13" s="1" t="s">
        <v>57</v>
      </c>
      <c r="C13" s="1" t="s">
        <v>58</v>
      </c>
      <c r="D13" s="14">
        <v>8342515</v>
      </c>
      <c r="E13" s="2">
        <v>1369087</v>
      </c>
      <c r="F13" s="38">
        <v>35729606</v>
      </c>
      <c r="G13" s="14">
        <v>19334579</v>
      </c>
      <c r="H13" s="2">
        <v>10692372</v>
      </c>
      <c r="I13" s="15">
        <v>33781194</v>
      </c>
      <c r="J13" s="39">
        <f>SUM(G13/D13)</f>
        <v>2.3175959527792278</v>
      </c>
      <c r="K13" s="16">
        <f t="shared" si="0"/>
        <v>7.8098557651924239</v>
      </c>
      <c r="L13" s="17">
        <f>SUM(I13/F13)</f>
        <v>0.94546785654451382</v>
      </c>
      <c r="M13" s="2"/>
    </row>
    <row r="14" spans="1:13" x14ac:dyDescent="0.25">
      <c r="A14" s="6" t="s">
        <v>338</v>
      </c>
      <c r="B14" s="1" t="s">
        <v>339</v>
      </c>
      <c r="C14" s="1" t="s">
        <v>340</v>
      </c>
      <c r="D14" s="14"/>
      <c r="E14" s="2">
        <v>21</v>
      </c>
      <c r="F14" s="38"/>
      <c r="G14" s="14"/>
      <c r="H14" s="2">
        <v>42</v>
      </c>
      <c r="I14" s="15"/>
      <c r="J14" s="39"/>
      <c r="K14" s="16">
        <f t="shared" si="0"/>
        <v>2</v>
      </c>
      <c r="L14" s="17"/>
      <c r="M14" s="2"/>
    </row>
    <row r="15" spans="1:13" x14ac:dyDescent="0.25">
      <c r="A15" s="6" t="s">
        <v>405</v>
      </c>
      <c r="B15" s="1" t="s">
        <v>406</v>
      </c>
      <c r="C15" s="1" t="s">
        <v>407</v>
      </c>
      <c r="D15" s="14"/>
      <c r="E15" s="2">
        <v>62</v>
      </c>
      <c r="F15" s="38"/>
      <c r="G15" s="14"/>
      <c r="H15" s="2">
        <v>62</v>
      </c>
      <c r="I15" s="15"/>
      <c r="J15" s="39"/>
      <c r="K15" s="16">
        <f t="shared" si="0"/>
        <v>1</v>
      </c>
      <c r="L15" s="17"/>
      <c r="M15" s="2"/>
    </row>
    <row r="16" spans="1:13" x14ac:dyDescent="0.25">
      <c r="A16" s="6" t="s">
        <v>408</v>
      </c>
      <c r="B16" s="1" t="s">
        <v>409</v>
      </c>
      <c r="C16" s="1" t="s">
        <v>410</v>
      </c>
      <c r="D16" s="14"/>
      <c r="E16" s="2">
        <v>39</v>
      </c>
      <c r="F16" s="38"/>
      <c r="G16" s="14"/>
      <c r="H16" s="2">
        <v>195</v>
      </c>
      <c r="I16" s="15"/>
      <c r="J16" s="39"/>
      <c r="K16" s="16">
        <f t="shared" si="0"/>
        <v>5</v>
      </c>
      <c r="L16" s="17"/>
      <c r="M16" s="2"/>
    </row>
    <row r="17" spans="1:13" x14ac:dyDescent="0.25">
      <c r="A17" s="6" t="s">
        <v>411</v>
      </c>
      <c r="B17" s="1" t="s">
        <v>412</v>
      </c>
      <c r="C17" s="1" t="s">
        <v>413</v>
      </c>
      <c r="D17" s="14"/>
      <c r="E17" s="2">
        <v>22</v>
      </c>
      <c r="F17" s="38"/>
      <c r="G17" s="14"/>
      <c r="H17" s="2">
        <v>44</v>
      </c>
      <c r="I17" s="15"/>
      <c r="J17" s="39"/>
      <c r="K17" s="16">
        <f t="shared" si="0"/>
        <v>2</v>
      </c>
      <c r="L17" s="17"/>
      <c r="M17" s="2"/>
    </row>
    <row r="18" spans="1:13" x14ac:dyDescent="0.25">
      <c r="A18" s="6" t="s">
        <v>241</v>
      </c>
      <c r="B18" s="1" t="s">
        <v>242</v>
      </c>
      <c r="C18" s="1" t="s">
        <v>243</v>
      </c>
      <c r="D18" s="14"/>
      <c r="E18" s="2">
        <v>12</v>
      </c>
      <c r="F18" s="38"/>
      <c r="G18" s="14"/>
      <c r="H18" s="2">
        <v>24</v>
      </c>
      <c r="I18" s="15"/>
      <c r="J18" s="39"/>
      <c r="K18" s="16">
        <f t="shared" si="0"/>
        <v>2</v>
      </c>
      <c r="L18" s="17"/>
      <c r="M18" s="2"/>
    </row>
    <row r="19" spans="1:13" x14ac:dyDescent="0.25">
      <c r="A19" s="6" t="s">
        <v>414</v>
      </c>
      <c r="B19" s="1" t="s">
        <v>415</v>
      </c>
      <c r="C19" s="1" t="s">
        <v>416</v>
      </c>
      <c r="D19" s="14"/>
      <c r="E19" s="2">
        <v>18</v>
      </c>
      <c r="F19" s="38"/>
      <c r="G19" s="14"/>
      <c r="H19" s="2">
        <v>36</v>
      </c>
      <c r="I19" s="15"/>
      <c r="J19" s="39"/>
      <c r="K19" s="16">
        <f t="shared" si="0"/>
        <v>2</v>
      </c>
      <c r="L19" s="17"/>
      <c r="M19" s="2"/>
    </row>
    <row r="20" spans="1:13" x14ac:dyDescent="0.25">
      <c r="A20" s="6" t="s">
        <v>312</v>
      </c>
      <c r="B20" s="1" t="s">
        <v>75</v>
      </c>
      <c r="C20" s="1" t="s">
        <v>76</v>
      </c>
      <c r="D20" s="14"/>
      <c r="E20" s="2"/>
      <c r="F20" s="38">
        <v>13255</v>
      </c>
      <c r="G20" s="14"/>
      <c r="H20" s="2"/>
      <c r="I20" s="15">
        <v>0</v>
      </c>
      <c r="J20" s="39"/>
      <c r="K20" s="16"/>
      <c r="L20" s="17">
        <f>SUM(I20/F20)</f>
        <v>0</v>
      </c>
      <c r="M20" s="2"/>
    </row>
    <row r="21" spans="1:13" x14ac:dyDescent="0.25">
      <c r="A21" s="6" t="s">
        <v>313</v>
      </c>
      <c r="B21" s="1" t="s">
        <v>78</v>
      </c>
      <c r="C21" s="1" t="s">
        <v>79</v>
      </c>
      <c r="D21" s="14"/>
      <c r="E21" s="2"/>
      <c r="F21" s="38">
        <v>9281</v>
      </c>
      <c r="G21" s="14"/>
      <c r="H21" s="2"/>
      <c r="I21" s="15">
        <v>0</v>
      </c>
      <c r="J21" s="39"/>
      <c r="K21" s="16"/>
      <c r="L21" s="17">
        <f>SUM(I21/F21)</f>
        <v>0</v>
      </c>
      <c r="M21" s="2"/>
    </row>
    <row r="22" spans="1:13" x14ac:dyDescent="0.25">
      <c r="A22" s="6" t="s">
        <v>116</v>
      </c>
      <c r="B22" s="1" t="s">
        <v>117</v>
      </c>
      <c r="C22" s="1" t="s">
        <v>316</v>
      </c>
      <c r="D22" s="14">
        <v>1940963</v>
      </c>
      <c r="E22" s="2">
        <v>16029</v>
      </c>
      <c r="F22" s="38"/>
      <c r="G22" s="14">
        <v>4035864</v>
      </c>
      <c r="H22" s="2">
        <v>0</v>
      </c>
      <c r="I22" s="15"/>
      <c r="J22" s="39">
        <f t="shared" ref="J22:K24" si="1">SUM(G22/D22)</f>
        <v>2.0793101156487785</v>
      </c>
      <c r="K22" s="16">
        <f t="shared" si="1"/>
        <v>0</v>
      </c>
      <c r="L22" s="17"/>
      <c r="M22" s="2"/>
    </row>
    <row r="23" spans="1:13" x14ac:dyDescent="0.25">
      <c r="A23" s="6" t="s">
        <v>83</v>
      </c>
      <c r="B23" s="1" t="s">
        <v>84</v>
      </c>
      <c r="C23" s="1" t="s">
        <v>85</v>
      </c>
      <c r="D23" s="14">
        <v>14381294</v>
      </c>
      <c r="E23" s="2">
        <v>2242529</v>
      </c>
      <c r="F23" s="38">
        <v>33987233</v>
      </c>
      <c r="G23" s="14">
        <v>41552927</v>
      </c>
      <c r="H23" s="2">
        <v>23098590</v>
      </c>
      <c r="I23" s="15">
        <v>32442812</v>
      </c>
      <c r="J23" s="39">
        <f t="shared" si="1"/>
        <v>2.889373306741382</v>
      </c>
      <c r="K23" s="16">
        <f t="shared" si="1"/>
        <v>10.300241379264214</v>
      </c>
      <c r="L23" s="17">
        <f>SUM(I23/F23)</f>
        <v>0.95455878976673392</v>
      </c>
      <c r="M23" s="2"/>
    </row>
    <row r="24" spans="1:13" x14ac:dyDescent="0.25">
      <c r="A24" s="6" t="s">
        <v>417</v>
      </c>
      <c r="B24" s="1" t="s">
        <v>418</v>
      </c>
      <c r="C24" s="1" t="s">
        <v>419</v>
      </c>
      <c r="D24" s="14">
        <v>2409952</v>
      </c>
      <c r="E24" s="2">
        <v>1850</v>
      </c>
      <c r="F24" s="38">
        <v>18546302</v>
      </c>
      <c r="G24" s="14">
        <v>3595239</v>
      </c>
      <c r="H24" s="2">
        <v>2405</v>
      </c>
      <c r="I24" s="15">
        <v>16003364</v>
      </c>
      <c r="J24" s="39">
        <f t="shared" si="1"/>
        <v>1.4918301277369839</v>
      </c>
      <c r="K24" s="16">
        <f t="shared" si="1"/>
        <v>1.3</v>
      </c>
      <c r="L24" s="17">
        <f>SUM(I24/F24)</f>
        <v>0.86288705964132362</v>
      </c>
      <c r="M24" s="2"/>
    </row>
    <row r="25" spans="1:13" x14ac:dyDescent="0.25">
      <c r="A25" s="6" t="s">
        <v>387</v>
      </c>
      <c r="B25" s="1" t="s">
        <v>388</v>
      </c>
      <c r="C25" s="1" t="s">
        <v>389</v>
      </c>
      <c r="D25" s="14"/>
      <c r="E25" s="2">
        <v>33</v>
      </c>
      <c r="F25" s="38"/>
      <c r="G25" s="14"/>
      <c r="H25" s="2">
        <v>66</v>
      </c>
      <c r="I25" s="15"/>
      <c r="J25" s="39"/>
      <c r="K25" s="16">
        <f>SUM(H25/E25)</f>
        <v>2</v>
      </c>
      <c r="L25" s="17"/>
      <c r="M25" s="2"/>
    </row>
    <row r="26" spans="1:13" x14ac:dyDescent="0.25">
      <c r="A26" s="6" t="s">
        <v>123</v>
      </c>
      <c r="B26" s="1" t="s">
        <v>124</v>
      </c>
      <c r="C26" s="1" t="s">
        <v>420</v>
      </c>
      <c r="D26" s="14">
        <v>1716767</v>
      </c>
      <c r="E26" s="2"/>
      <c r="F26" s="38">
        <v>19150585</v>
      </c>
      <c r="G26" s="14">
        <v>4207549</v>
      </c>
      <c r="H26" s="2"/>
      <c r="I26" s="15">
        <v>16828392</v>
      </c>
      <c r="J26" s="39">
        <f>SUM(G26/D26)</f>
        <v>2.4508561732605529</v>
      </c>
      <c r="K26" s="16"/>
      <c r="L26" s="17">
        <f>SUM(I26/F26)</f>
        <v>0.87874036223958696</v>
      </c>
      <c r="M26" s="2"/>
    </row>
    <row r="27" spans="1:13" x14ac:dyDescent="0.25">
      <c r="A27" s="6" t="s">
        <v>421</v>
      </c>
      <c r="B27" s="1" t="s">
        <v>422</v>
      </c>
      <c r="C27" s="1" t="s">
        <v>423</v>
      </c>
      <c r="D27" s="14"/>
      <c r="E27" s="2">
        <v>1</v>
      </c>
      <c r="F27" s="38"/>
      <c r="G27" s="14"/>
      <c r="H27" s="2">
        <v>3</v>
      </c>
      <c r="I27" s="15"/>
      <c r="J27" s="39"/>
      <c r="K27" s="16">
        <f>SUM(H27/E27)</f>
        <v>3</v>
      </c>
      <c r="L27" s="17"/>
      <c r="M27" s="2"/>
    </row>
    <row r="28" spans="1:13" ht="15.75" thickBot="1" x14ac:dyDescent="0.3">
      <c r="A28" s="8" t="s">
        <v>271</v>
      </c>
      <c r="B28" s="9" t="s">
        <v>272</v>
      </c>
      <c r="C28" s="9" t="s">
        <v>273</v>
      </c>
      <c r="D28" s="18"/>
      <c r="E28" s="19">
        <v>62</v>
      </c>
      <c r="F28" s="52"/>
      <c r="G28" s="18"/>
      <c r="H28" s="19">
        <v>62</v>
      </c>
      <c r="I28" s="23"/>
      <c r="J28" s="54"/>
      <c r="K28" s="20">
        <f>SUM(H28/E28)</f>
        <v>1</v>
      </c>
      <c r="L28" s="21"/>
      <c r="M28" s="2"/>
    </row>
    <row r="29" spans="1:13" ht="15.75" thickBot="1" x14ac:dyDescent="0.3">
      <c r="A29" s="24" t="s">
        <v>284</v>
      </c>
      <c r="B29" s="26"/>
      <c r="C29" s="26"/>
      <c r="D29" s="40">
        <f>SUM(D3:D28)</f>
        <v>76202055</v>
      </c>
      <c r="E29" s="30">
        <f t="shared" ref="E29:I29" si="2">SUM(E3:E28)</f>
        <v>9659032</v>
      </c>
      <c r="F29" s="41">
        <f>SUM(F3:F28)</f>
        <v>224298784</v>
      </c>
      <c r="G29" s="40">
        <f t="shared" si="2"/>
        <v>211580709</v>
      </c>
      <c r="H29" s="30">
        <f t="shared" si="2"/>
        <v>93500401</v>
      </c>
      <c r="I29" s="41">
        <f t="shared" si="2"/>
        <v>209390311</v>
      </c>
      <c r="J29" s="37"/>
      <c r="K29" s="26"/>
      <c r="L29" s="27"/>
      <c r="M29" s="2"/>
    </row>
    <row r="30" spans="1:13" x14ac:dyDescent="0.25">
      <c r="M30" s="2"/>
    </row>
    <row r="36" spans="1:7" x14ac:dyDescent="0.25">
      <c r="A36" s="1"/>
      <c r="B36" s="1"/>
      <c r="C36" s="1"/>
      <c r="D36" s="49"/>
      <c r="E36" s="49"/>
      <c r="F36" s="49"/>
      <c r="G36" s="49"/>
    </row>
    <row r="37" spans="1:7" x14ac:dyDescent="0.25">
      <c r="A37" s="1"/>
      <c r="B37" s="1"/>
      <c r="C37" s="1"/>
      <c r="D37" s="2"/>
      <c r="E37" s="2"/>
      <c r="F37" s="2"/>
      <c r="G37" s="2"/>
    </row>
    <row r="38" spans="1:7" x14ac:dyDescent="0.25">
      <c r="A38" s="1"/>
      <c r="B38" s="1"/>
      <c r="C38" s="1"/>
      <c r="D38" s="2"/>
      <c r="E38" s="2"/>
      <c r="F38" s="2"/>
      <c r="G38" s="2"/>
    </row>
    <row r="39" spans="1:7" x14ac:dyDescent="0.25">
      <c r="A39" s="1"/>
      <c r="B39" s="1"/>
      <c r="C39" s="1"/>
      <c r="D39" s="2"/>
      <c r="E39" s="2"/>
      <c r="F39" s="2"/>
      <c r="G39" s="2"/>
    </row>
    <row r="40" spans="1:7" x14ac:dyDescent="0.25">
      <c r="A40" s="1"/>
      <c r="B40" s="1"/>
      <c r="C40" s="1"/>
      <c r="D40" s="2"/>
      <c r="E40" s="2"/>
      <c r="F40" s="2"/>
      <c r="G40" s="2"/>
    </row>
    <row r="41" spans="1:7" x14ac:dyDescent="0.25">
      <c r="A41" s="1"/>
      <c r="B41" s="1"/>
      <c r="C41" s="1"/>
      <c r="D41" s="2"/>
      <c r="E41" s="2"/>
      <c r="F41" s="2"/>
      <c r="G41" s="2"/>
    </row>
    <row r="42" spans="1:7" x14ac:dyDescent="0.25">
      <c r="A42" s="1"/>
      <c r="B42" s="1"/>
      <c r="C42" s="1"/>
      <c r="D42" s="2"/>
      <c r="E42" s="2"/>
      <c r="F42" s="2"/>
      <c r="G42" s="2"/>
    </row>
    <row r="43" spans="1:7" x14ac:dyDescent="0.25">
      <c r="A43" s="1"/>
      <c r="B43" s="1"/>
      <c r="C43" s="1"/>
      <c r="D43" s="2"/>
      <c r="E43" s="2"/>
      <c r="F43" s="2"/>
      <c r="G43" s="2"/>
    </row>
    <row r="44" spans="1:7" x14ac:dyDescent="0.25">
      <c r="A44" s="1"/>
      <c r="B44" s="1"/>
      <c r="C44" s="1"/>
      <c r="D44" s="2"/>
      <c r="E44" s="2"/>
      <c r="F44" s="2"/>
      <c r="G44" s="2"/>
    </row>
    <row r="45" spans="1:7" x14ac:dyDescent="0.25">
      <c r="A45" s="1"/>
      <c r="B45" s="1"/>
      <c r="C45" s="1"/>
      <c r="D45" s="2"/>
      <c r="E45" s="2"/>
      <c r="F45" s="2"/>
      <c r="G45" s="2"/>
    </row>
    <row r="46" spans="1:7" x14ac:dyDescent="0.25">
      <c r="A46" s="1"/>
      <c r="B46" s="1"/>
      <c r="C46" s="1"/>
      <c r="D46" s="2"/>
      <c r="E46" s="2"/>
      <c r="F46" s="2"/>
      <c r="G46" s="2"/>
    </row>
    <row r="47" spans="1:7" x14ac:dyDescent="0.25">
      <c r="A47" s="1"/>
      <c r="B47" s="1"/>
      <c r="C47" s="1"/>
      <c r="D47" s="2"/>
      <c r="E47" s="2"/>
      <c r="F47" s="2"/>
      <c r="G47" s="2"/>
    </row>
    <row r="48" spans="1:7" x14ac:dyDescent="0.25">
      <c r="A48" s="1"/>
      <c r="B48" s="1"/>
      <c r="C48" s="1"/>
      <c r="D48" s="2"/>
      <c r="E48" s="2"/>
      <c r="F48" s="2"/>
      <c r="G48" s="2"/>
    </row>
    <row r="49" spans="1:7" x14ac:dyDescent="0.25">
      <c r="A49" s="1"/>
      <c r="B49" s="1"/>
      <c r="C49" s="1"/>
      <c r="D49" s="2"/>
      <c r="E49" s="2"/>
      <c r="F49" s="2"/>
      <c r="G49" s="2"/>
    </row>
    <row r="50" spans="1:7" x14ac:dyDescent="0.25">
      <c r="A50" s="1"/>
      <c r="B50" s="1"/>
      <c r="C50" s="1"/>
      <c r="D50" s="2"/>
      <c r="E50" s="2"/>
      <c r="F50" s="2"/>
      <c r="G50" s="2"/>
    </row>
    <row r="51" spans="1:7" x14ac:dyDescent="0.25">
      <c r="A51" s="1"/>
      <c r="B51" s="1"/>
      <c r="C51" s="1"/>
      <c r="D51" s="2"/>
      <c r="E51" s="2"/>
      <c r="F51" s="2"/>
      <c r="G51" s="2"/>
    </row>
    <row r="52" spans="1:7" x14ac:dyDescent="0.25">
      <c r="A52" s="1"/>
      <c r="B52" s="1"/>
      <c r="C52" s="1"/>
      <c r="D52" s="2"/>
      <c r="E52" s="2"/>
      <c r="F52" s="2"/>
      <c r="G52" s="2"/>
    </row>
    <row r="53" spans="1:7" x14ac:dyDescent="0.25">
      <c r="A53" s="1"/>
      <c r="B53" s="1"/>
      <c r="C53" s="1"/>
      <c r="D53" s="2"/>
      <c r="E53" s="2"/>
      <c r="F53" s="2"/>
      <c r="G53" s="2"/>
    </row>
    <row r="54" spans="1:7" x14ac:dyDescent="0.25">
      <c r="A54" s="1"/>
      <c r="B54" s="1"/>
      <c r="C54" s="1"/>
      <c r="D54" s="2"/>
      <c r="E54" s="2"/>
      <c r="F54" s="2"/>
      <c r="G54" s="2"/>
    </row>
    <row r="55" spans="1:7" x14ac:dyDescent="0.25">
      <c r="A55" s="1"/>
      <c r="B55" s="1"/>
      <c r="C55" s="1"/>
      <c r="D55" s="2"/>
      <c r="E55" s="2"/>
      <c r="F55" s="2"/>
      <c r="G55" s="2"/>
    </row>
    <row r="56" spans="1:7" x14ac:dyDescent="0.25">
      <c r="A56" s="1"/>
      <c r="B56" s="1"/>
      <c r="C56" s="1"/>
      <c r="D56" s="2"/>
      <c r="E56" s="2"/>
      <c r="F56" s="2"/>
      <c r="G56" s="2"/>
    </row>
    <row r="57" spans="1:7" x14ac:dyDescent="0.25">
      <c r="A57" s="1"/>
      <c r="B57" s="1"/>
      <c r="C57" s="1"/>
      <c r="D57" s="2"/>
      <c r="E57" s="2"/>
      <c r="F57" s="2"/>
      <c r="G57" s="2"/>
    </row>
    <row r="58" spans="1:7" x14ac:dyDescent="0.25">
      <c r="A58" s="1"/>
      <c r="B58" s="1"/>
      <c r="C58" s="1"/>
      <c r="D58" s="2"/>
      <c r="E58" s="2"/>
      <c r="F58" s="2"/>
      <c r="G58" s="2"/>
    </row>
    <row r="59" spans="1:7" x14ac:dyDescent="0.25">
      <c r="A59" s="1"/>
      <c r="B59" s="1"/>
      <c r="C59" s="1"/>
      <c r="D59" s="2"/>
      <c r="E59" s="2"/>
      <c r="F59" s="2"/>
      <c r="G59" s="2"/>
    </row>
    <row r="60" spans="1:7" x14ac:dyDescent="0.25">
      <c r="A60" s="1"/>
      <c r="B60" s="1"/>
      <c r="C60" s="1"/>
      <c r="D60" s="2"/>
      <c r="E60" s="2"/>
      <c r="F60" s="2"/>
      <c r="G60" s="2"/>
    </row>
    <row r="61" spans="1:7" x14ac:dyDescent="0.25">
      <c r="A61" s="1"/>
      <c r="B61" s="1"/>
      <c r="C61" s="1"/>
      <c r="D61" s="2"/>
      <c r="E61" s="2"/>
      <c r="F61" s="2"/>
      <c r="G61" s="2"/>
    </row>
    <row r="62" spans="1:7" x14ac:dyDescent="0.25">
      <c r="A62" s="1"/>
      <c r="B62" s="1"/>
      <c r="C62" s="1"/>
      <c r="D62" s="2"/>
      <c r="E62" s="2"/>
      <c r="F62" s="2"/>
      <c r="G62" s="2"/>
    </row>
  </sheetData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4FDF-5E3D-474E-9940-A6CE6B16F015}">
  <dimension ref="A1:Q38"/>
  <sheetViews>
    <sheetView workbookViewId="0">
      <selection sqref="A1:Q1"/>
    </sheetView>
  </sheetViews>
  <sheetFormatPr defaultRowHeight="15" x14ac:dyDescent="0.25"/>
  <cols>
    <col min="1" max="1" width="22.140625" bestFit="1" customWidth="1"/>
    <col min="2" max="2" width="8" bestFit="1" customWidth="1"/>
    <col min="3" max="3" width="13.140625" bestFit="1" customWidth="1"/>
    <col min="4" max="4" width="15.5703125" bestFit="1" customWidth="1"/>
    <col min="5" max="5" width="11.140625" bestFit="1" customWidth="1"/>
    <col min="6" max="6" width="12.7109375" bestFit="1" customWidth="1"/>
    <col min="7" max="7" width="16.42578125" bestFit="1" customWidth="1"/>
    <col min="8" max="9" width="11.140625" bestFit="1" customWidth="1"/>
    <col min="10" max="10" width="16" bestFit="1" customWidth="1"/>
    <col min="11" max="12" width="11.140625" bestFit="1" customWidth="1"/>
    <col min="13" max="13" width="14.42578125" bestFit="1" customWidth="1"/>
    <col min="14" max="15" width="11.140625" bestFit="1" customWidth="1"/>
    <col min="16" max="16" width="9.28515625" bestFit="1" customWidth="1"/>
  </cols>
  <sheetData>
    <row r="1" spans="1:17" ht="15.75" thickBot="1" x14ac:dyDescent="0.3">
      <c r="A1" s="90" t="s">
        <v>585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17" ht="15.75" thickBot="1" x14ac:dyDescent="0.3">
      <c r="A2" s="76" t="s">
        <v>557</v>
      </c>
      <c r="B2" s="75" t="s">
        <v>558</v>
      </c>
      <c r="C2" s="74" t="s">
        <v>559</v>
      </c>
      <c r="D2" s="78" t="s">
        <v>560</v>
      </c>
      <c r="E2" s="76" t="s">
        <v>561</v>
      </c>
      <c r="F2" s="75" t="s">
        <v>562</v>
      </c>
      <c r="G2" s="74" t="s">
        <v>563</v>
      </c>
      <c r="H2" s="76" t="s">
        <v>567</v>
      </c>
      <c r="I2" s="75" t="s">
        <v>568</v>
      </c>
      <c r="J2" s="74" t="s">
        <v>569</v>
      </c>
      <c r="K2" s="76" t="s">
        <v>570</v>
      </c>
      <c r="L2" s="75" t="s">
        <v>571</v>
      </c>
      <c r="M2" s="74" t="s">
        <v>572</v>
      </c>
      <c r="N2" s="75" t="s">
        <v>564</v>
      </c>
      <c r="O2" s="75" t="s">
        <v>565</v>
      </c>
      <c r="P2" s="75" t="s">
        <v>566</v>
      </c>
      <c r="Q2" s="27"/>
    </row>
    <row r="3" spans="1:17" x14ac:dyDescent="0.25">
      <c r="A3" s="29" t="s">
        <v>580</v>
      </c>
      <c r="B3" t="s">
        <v>62</v>
      </c>
      <c r="C3" s="15" t="s">
        <v>600</v>
      </c>
      <c r="D3" s="79" t="s">
        <v>573</v>
      </c>
      <c r="E3" s="73">
        <f t="shared" ref="E3:E36" si="0">H3+K3+N3</f>
        <v>12498776</v>
      </c>
      <c r="F3" s="77">
        <f t="shared" ref="F3:F36" si="1">I3+L3+O3</f>
        <v>71000352.959999993</v>
      </c>
      <c r="G3" s="15">
        <v>16</v>
      </c>
      <c r="H3" s="73">
        <v>4862248</v>
      </c>
      <c r="I3" s="77">
        <v>37369891.159999996</v>
      </c>
      <c r="J3" s="69">
        <f t="shared" ref="J3:J8" si="2">I3/H3</f>
        <v>7.6857229742292033</v>
      </c>
      <c r="K3" s="73">
        <v>7106406</v>
      </c>
      <c r="L3" s="77">
        <v>31650850.300000001</v>
      </c>
      <c r="M3" s="69">
        <f>L3/K3</f>
        <v>4.4538477396309757</v>
      </c>
      <c r="N3" s="77">
        <v>530122</v>
      </c>
      <c r="O3" s="77">
        <v>1979611.5</v>
      </c>
      <c r="P3" s="80">
        <f>O3/N3</f>
        <v>3.7342564541746994</v>
      </c>
      <c r="Q3" s="15"/>
    </row>
    <row r="4" spans="1:17" x14ac:dyDescent="0.25">
      <c r="A4" s="29" t="s">
        <v>580</v>
      </c>
      <c r="B4" t="s">
        <v>62</v>
      </c>
      <c r="C4" s="15" t="s">
        <v>526</v>
      </c>
      <c r="D4" s="81">
        <v>44729.544687499998</v>
      </c>
      <c r="E4" s="73">
        <f t="shared" si="0"/>
        <v>17009976</v>
      </c>
      <c r="F4" s="77">
        <f t="shared" si="1"/>
        <v>36697292.850000001</v>
      </c>
      <c r="G4" s="15">
        <v>9</v>
      </c>
      <c r="H4" s="73">
        <v>53298</v>
      </c>
      <c r="I4" s="77">
        <v>114457.46</v>
      </c>
      <c r="J4" s="69">
        <f t="shared" si="2"/>
        <v>2.1475000938121505</v>
      </c>
      <c r="K4" s="73">
        <v>0</v>
      </c>
      <c r="L4" s="77">
        <v>0</v>
      </c>
      <c r="M4" s="71">
        <v>0</v>
      </c>
      <c r="N4" s="77">
        <v>16956678</v>
      </c>
      <c r="O4" s="77">
        <v>36582835.390000001</v>
      </c>
      <c r="P4" s="80">
        <f>O4/N4</f>
        <v>2.15742938504818</v>
      </c>
      <c r="Q4" s="15"/>
    </row>
    <row r="5" spans="1:17" x14ac:dyDescent="0.25">
      <c r="A5" s="29" t="s">
        <v>382</v>
      </c>
      <c r="B5" t="s">
        <v>381</v>
      </c>
      <c r="C5" s="15" t="s">
        <v>383</v>
      </c>
      <c r="D5" s="79" t="s">
        <v>573</v>
      </c>
      <c r="E5" s="73">
        <f t="shared" si="0"/>
        <v>2</v>
      </c>
      <c r="F5" s="77">
        <f t="shared" si="1"/>
        <v>6</v>
      </c>
      <c r="G5" s="15">
        <v>1</v>
      </c>
      <c r="H5" s="73">
        <v>2</v>
      </c>
      <c r="I5" s="77">
        <v>6</v>
      </c>
      <c r="J5" s="69">
        <f t="shared" si="2"/>
        <v>3</v>
      </c>
      <c r="K5" s="73">
        <v>0</v>
      </c>
      <c r="L5" s="77">
        <v>0</v>
      </c>
      <c r="M5" s="71">
        <v>0</v>
      </c>
      <c r="N5" s="77">
        <v>0</v>
      </c>
      <c r="O5" s="77">
        <v>0</v>
      </c>
      <c r="P5" s="77">
        <v>0</v>
      </c>
      <c r="Q5" s="15"/>
    </row>
    <row r="6" spans="1:17" x14ac:dyDescent="0.25">
      <c r="A6" s="29" t="s">
        <v>527</v>
      </c>
      <c r="B6" t="s">
        <v>528</v>
      </c>
      <c r="C6" s="15" t="s">
        <v>420</v>
      </c>
      <c r="D6" s="79" t="s">
        <v>573</v>
      </c>
      <c r="E6" s="73">
        <f t="shared" si="0"/>
        <v>32729254</v>
      </c>
      <c r="F6" s="77">
        <f t="shared" si="1"/>
        <v>129872705.09</v>
      </c>
      <c r="G6" s="15">
        <v>39</v>
      </c>
      <c r="H6" s="73">
        <v>9635917</v>
      </c>
      <c r="I6" s="77">
        <v>63938388.780000001</v>
      </c>
      <c r="J6" s="69">
        <f t="shared" si="2"/>
        <v>6.6354233624054668</v>
      </c>
      <c r="K6" s="73">
        <v>5762031</v>
      </c>
      <c r="L6" s="77">
        <v>29481489.030000001</v>
      </c>
      <c r="M6" s="69">
        <f>L6/K6</f>
        <v>5.1165099649758918</v>
      </c>
      <c r="N6" s="77">
        <v>17331306</v>
      </c>
      <c r="O6" s="77">
        <v>36452827.280000001</v>
      </c>
      <c r="P6" s="80">
        <f>O6/N6</f>
        <v>2.103293732163058</v>
      </c>
      <c r="Q6" s="15"/>
    </row>
    <row r="7" spans="1:17" x14ac:dyDescent="0.25">
      <c r="A7" s="29" t="s">
        <v>577</v>
      </c>
      <c r="B7" t="s">
        <v>578</v>
      </c>
      <c r="C7" s="15" t="s">
        <v>579</v>
      </c>
      <c r="D7" s="79" t="s">
        <v>573</v>
      </c>
      <c r="E7" s="73">
        <f t="shared" si="0"/>
        <v>31507471</v>
      </c>
      <c r="F7" s="77">
        <f t="shared" si="1"/>
        <v>116418852.09</v>
      </c>
      <c r="G7" s="15">
        <v>32</v>
      </c>
      <c r="H7" s="73">
        <v>6104799</v>
      </c>
      <c r="I7" s="77">
        <v>41775426.899999999</v>
      </c>
      <c r="J7" s="69">
        <f t="shared" si="2"/>
        <v>6.8430470683801383</v>
      </c>
      <c r="K7" s="73">
        <v>7587725</v>
      </c>
      <c r="L7" s="77">
        <v>36200924.100000001</v>
      </c>
      <c r="M7" s="69">
        <f>L7/K7</f>
        <v>4.7709852557914267</v>
      </c>
      <c r="N7" s="77">
        <v>17814947</v>
      </c>
      <c r="O7" s="77">
        <v>38442501.090000004</v>
      </c>
      <c r="P7" s="80">
        <f>O7/N7</f>
        <v>2.1578790602071396</v>
      </c>
      <c r="Q7" s="15"/>
    </row>
    <row r="8" spans="1:17" x14ac:dyDescent="0.25">
      <c r="A8" s="29" t="s">
        <v>523</v>
      </c>
      <c r="B8" t="s">
        <v>522</v>
      </c>
      <c r="C8" s="15" t="s">
        <v>524</v>
      </c>
      <c r="D8" s="79" t="s">
        <v>573</v>
      </c>
      <c r="E8" s="73">
        <f t="shared" si="0"/>
        <v>24525976</v>
      </c>
      <c r="F8" s="77">
        <f t="shared" si="1"/>
        <v>85365057.670000017</v>
      </c>
      <c r="G8" s="15">
        <v>28</v>
      </c>
      <c r="H8" s="73">
        <v>5423102</v>
      </c>
      <c r="I8" s="77">
        <v>36324195.310000002</v>
      </c>
      <c r="J8" s="69">
        <f t="shared" si="2"/>
        <v>6.6980475952692764</v>
      </c>
      <c r="K8" s="73">
        <v>3719316</v>
      </c>
      <c r="L8" s="77">
        <v>17490166.510000002</v>
      </c>
      <c r="M8" s="69">
        <f>L8/K8</f>
        <v>4.7025223213085425</v>
      </c>
      <c r="N8" s="77">
        <v>15383558</v>
      </c>
      <c r="O8" s="77">
        <v>31550695.850000001</v>
      </c>
      <c r="P8" s="80">
        <f>O8/N8</f>
        <v>2.0509361910944142</v>
      </c>
      <c r="Q8" s="15"/>
    </row>
    <row r="9" spans="1:17" x14ac:dyDescent="0.25">
      <c r="A9" s="29" t="s">
        <v>574</v>
      </c>
      <c r="B9" t="s">
        <v>575</v>
      </c>
      <c r="C9" s="15" t="s">
        <v>466</v>
      </c>
      <c r="D9" s="81">
        <v>44606.600243055553</v>
      </c>
      <c r="E9" s="73">
        <f t="shared" si="0"/>
        <v>4880223</v>
      </c>
      <c r="F9" s="77">
        <f t="shared" si="1"/>
        <v>9315361.7899999991</v>
      </c>
      <c r="G9" s="15">
        <v>4</v>
      </c>
      <c r="H9" s="73">
        <v>0</v>
      </c>
      <c r="I9" s="77">
        <v>0</v>
      </c>
      <c r="J9" s="71">
        <v>0</v>
      </c>
      <c r="K9" s="73">
        <v>0</v>
      </c>
      <c r="L9" s="77">
        <v>0</v>
      </c>
      <c r="M9" s="71">
        <v>0</v>
      </c>
      <c r="N9" s="77">
        <v>4880223</v>
      </c>
      <c r="O9" s="77">
        <v>9315361.7899999991</v>
      </c>
      <c r="P9" s="80">
        <f>O9/N9</f>
        <v>1.9087983868769929</v>
      </c>
      <c r="Q9" s="15"/>
    </row>
    <row r="10" spans="1:17" x14ac:dyDescent="0.25">
      <c r="A10" s="29" t="s">
        <v>31</v>
      </c>
      <c r="B10" t="s">
        <v>30</v>
      </c>
      <c r="C10" s="15" t="s">
        <v>599</v>
      </c>
      <c r="D10" s="79" t="s">
        <v>573</v>
      </c>
      <c r="E10" s="73">
        <f t="shared" si="0"/>
        <v>44372343</v>
      </c>
      <c r="F10" s="77">
        <f t="shared" si="1"/>
        <v>186515209.16999999</v>
      </c>
      <c r="G10" s="15">
        <v>40</v>
      </c>
      <c r="H10" s="73">
        <v>11627769</v>
      </c>
      <c r="I10" s="77">
        <v>84175639.599999994</v>
      </c>
      <c r="J10" s="69">
        <f>I10/H10</f>
        <v>7.2391909058392878</v>
      </c>
      <c r="K10" s="73">
        <v>11060502</v>
      </c>
      <c r="L10" s="77">
        <v>56099756.359999999</v>
      </c>
      <c r="M10" s="69">
        <f>L10/K10</f>
        <v>5.0720804860394217</v>
      </c>
      <c r="N10" s="77">
        <v>21684072</v>
      </c>
      <c r="O10" s="77">
        <v>46239813.210000001</v>
      </c>
      <c r="P10" s="80">
        <f>O10/N10</f>
        <v>2.1324321930862431</v>
      </c>
      <c r="Q10" s="15"/>
    </row>
    <row r="11" spans="1:17" x14ac:dyDescent="0.25">
      <c r="A11" s="29" t="s">
        <v>586</v>
      </c>
      <c r="B11" t="s">
        <v>587</v>
      </c>
      <c r="C11" s="15" t="s">
        <v>588</v>
      </c>
      <c r="D11" s="79" t="s">
        <v>573</v>
      </c>
      <c r="E11" s="73">
        <f t="shared" si="0"/>
        <v>8</v>
      </c>
      <c r="F11" s="77">
        <f t="shared" si="1"/>
        <v>20.8</v>
      </c>
      <c r="G11" s="15">
        <v>1</v>
      </c>
      <c r="H11" s="73">
        <v>8</v>
      </c>
      <c r="I11" s="77">
        <v>20.8</v>
      </c>
      <c r="J11" s="69">
        <f>I11/H11</f>
        <v>2.6</v>
      </c>
      <c r="K11" s="73">
        <v>0</v>
      </c>
      <c r="L11" s="77">
        <v>0</v>
      </c>
      <c r="M11" s="71">
        <v>0</v>
      </c>
      <c r="N11" s="77">
        <v>0</v>
      </c>
      <c r="O11" s="77">
        <v>0</v>
      </c>
      <c r="P11" s="77">
        <v>0</v>
      </c>
      <c r="Q11" s="15"/>
    </row>
    <row r="12" spans="1:17" x14ac:dyDescent="0.25">
      <c r="A12" s="29" t="s">
        <v>57</v>
      </c>
      <c r="B12" t="s">
        <v>56</v>
      </c>
      <c r="C12" s="15" t="s">
        <v>58</v>
      </c>
      <c r="D12" s="79" t="s">
        <v>573</v>
      </c>
      <c r="E12" s="73">
        <f t="shared" si="0"/>
        <v>51677003</v>
      </c>
      <c r="F12" s="77">
        <f t="shared" si="1"/>
        <v>190087937.19999999</v>
      </c>
      <c r="G12" s="15">
        <v>35</v>
      </c>
      <c r="H12" s="73">
        <v>13915429</v>
      </c>
      <c r="I12" s="77">
        <v>91016038.159999996</v>
      </c>
      <c r="J12" s="69">
        <f>I12/H12</f>
        <v>6.5406562859111279</v>
      </c>
      <c r="K12" s="73">
        <v>8142110</v>
      </c>
      <c r="L12" s="77">
        <v>38366132.479999997</v>
      </c>
      <c r="M12" s="69">
        <f>L12/K12</f>
        <v>4.712062656977122</v>
      </c>
      <c r="N12" s="77">
        <v>29619464</v>
      </c>
      <c r="O12" s="77">
        <v>60705766.560000002</v>
      </c>
      <c r="P12" s="80">
        <f>O12/N12</f>
        <v>2.0495227921747672</v>
      </c>
      <c r="Q12" s="15"/>
    </row>
    <row r="13" spans="1:17" x14ac:dyDescent="0.25">
      <c r="A13" s="29" t="s">
        <v>596</v>
      </c>
      <c r="B13" t="s">
        <v>597</v>
      </c>
      <c r="C13" s="15" t="s">
        <v>598</v>
      </c>
      <c r="D13" s="81">
        <v>44922.456458333334</v>
      </c>
      <c r="E13" s="73">
        <f t="shared" si="0"/>
        <v>1</v>
      </c>
      <c r="F13" s="77">
        <f t="shared" si="1"/>
        <v>2</v>
      </c>
      <c r="G13" s="15">
        <v>1</v>
      </c>
      <c r="H13" s="73">
        <v>1</v>
      </c>
      <c r="I13" s="77">
        <v>2</v>
      </c>
      <c r="J13" s="69">
        <f>I13/H13</f>
        <v>2</v>
      </c>
      <c r="K13" s="73">
        <v>0</v>
      </c>
      <c r="L13" s="77">
        <v>0</v>
      </c>
      <c r="M13" s="71">
        <v>0</v>
      </c>
      <c r="N13" s="77">
        <v>0</v>
      </c>
      <c r="O13" s="77">
        <v>0</v>
      </c>
      <c r="P13" s="77">
        <v>0</v>
      </c>
      <c r="Q13" s="15"/>
    </row>
    <row r="14" spans="1:17" x14ac:dyDescent="0.25">
      <c r="A14" s="29" t="s">
        <v>84</v>
      </c>
      <c r="B14" t="s">
        <v>83</v>
      </c>
      <c r="C14" s="15" t="s">
        <v>85</v>
      </c>
      <c r="D14" s="79" t="s">
        <v>573</v>
      </c>
      <c r="E14" s="73">
        <f t="shared" si="0"/>
        <v>36395085.079999998</v>
      </c>
      <c r="F14" s="77">
        <f t="shared" si="1"/>
        <v>157409937.91</v>
      </c>
      <c r="G14" s="15">
        <v>44</v>
      </c>
      <c r="H14" s="73">
        <v>8255665.0199999996</v>
      </c>
      <c r="I14" s="77">
        <v>59440692.530000001</v>
      </c>
      <c r="J14" s="69">
        <f>I14/H14</f>
        <v>7.1999884183769858</v>
      </c>
      <c r="K14" s="73">
        <v>12874775.560000001</v>
      </c>
      <c r="L14" s="77">
        <v>63945293.920000002</v>
      </c>
      <c r="M14" s="69">
        <f>L14/K14</f>
        <v>4.9667113513550056</v>
      </c>
      <c r="N14" s="77">
        <v>15264644.5</v>
      </c>
      <c r="O14" s="77">
        <v>34023951.460000001</v>
      </c>
      <c r="P14" s="80">
        <f>O14/N14</f>
        <v>2.2289383457308816</v>
      </c>
      <c r="Q14" s="15"/>
    </row>
    <row r="15" spans="1:17" x14ac:dyDescent="0.25">
      <c r="A15" s="29" t="s">
        <v>531</v>
      </c>
      <c r="B15" t="s">
        <v>74</v>
      </c>
      <c r="C15" s="15" t="s">
        <v>76</v>
      </c>
      <c r="D15" s="79" t="s">
        <v>573</v>
      </c>
      <c r="E15" s="73">
        <f t="shared" si="0"/>
        <v>99237.27</v>
      </c>
      <c r="F15" s="77">
        <f t="shared" si="1"/>
        <v>0</v>
      </c>
      <c r="G15" s="15">
        <v>22</v>
      </c>
      <c r="H15" s="73">
        <v>0</v>
      </c>
      <c r="I15" s="77">
        <v>0</v>
      </c>
      <c r="J15" s="71">
        <v>0</v>
      </c>
      <c r="K15" s="73">
        <v>0</v>
      </c>
      <c r="L15" s="77">
        <v>0</v>
      </c>
      <c r="M15" s="71">
        <v>0</v>
      </c>
      <c r="N15" s="77">
        <v>99237.27</v>
      </c>
      <c r="O15" s="77">
        <v>0</v>
      </c>
      <c r="P15" s="77">
        <v>0</v>
      </c>
      <c r="Q15" s="15"/>
    </row>
    <row r="16" spans="1:17" x14ac:dyDescent="0.25">
      <c r="A16" s="29" t="s">
        <v>518</v>
      </c>
      <c r="B16" t="s">
        <v>517</v>
      </c>
      <c r="C16" s="15" t="s">
        <v>519</v>
      </c>
      <c r="D16" s="79" t="s">
        <v>573</v>
      </c>
      <c r="E16" s="73">
        <f t="shared" si="0"/>
        <v>3</v>
      </c>
      <c r="F16" s="77">
        <f t="shared" si="1"/>
        <v>9</v>
      </c>
      <c r="G16" s="15">
        <v>2</v>
      </c>
      <c r="H16" s="73">
        <v>3</v>
      </c>
      <c r="I16" s="77">
        <v>9</v>
      </c>
      <c r="J16" s="69">
        <f>I16/H16</f>
        <v>3</v>
      </c>
      <c r="K16" s="73">
        <v>0</v>
      </c>
      <c r="L16" s="77">
        <v>0</v>
      </c>
      <c r="M16" s="71">
        <v>0</v>
      </c>
      <c r="N16" s="77">
        <v>0</v>
      </c>
      <c r="O16" s="77">
        <v>0</v>
      </c>
      <c r="P16" s="77">
        <v>0</v>
      </c>
      <c r="Q16" s="15"/>
    </row>
    <row r="17" spans="1:17" x14ac:dyDescent="0.25">
      <c r="A17" s="29" t="s">
        <v>555</v>
      </c>
      <c r="B17" t="s">
        <v>550</v>
      </c>
      <c r="C17" s="15" t="s">
        <v>552</v>
      </c>
      <c r="D17" s="79" t="s">
        <v>573</v>
      </c>
      <c r="E17" s="73">
        <f t="shared" si="0"/>
        <v>37918261.299999997</v>
      </c>
      <c r="F17" s="77">
        <f t="shared" si="1"/>
        <v>159075555.05000001</v>
      </c>
      <c r="G17" s="15">
        <v>37</v>
      </c>
      <c r="H17" s="73">
        <v>10227762.52</v>
      </c>
      <c r="I17" s="77">
        <v>67712172.980000004</v>
      </c>
      <c r="J17" s="69">
        <f>I17/H17</f>
        <v>6.6204287445657277</v>
      </c>
      <c r="K17" s="73">
        <v>12860851</v>
      </c>
      <c r="L17" s="77">
        <v>57425686.159999996</v>
      </c>
      <c r="M17" s="69">
        <f>L17/K17</f>
        <v>4.4651544567307404</v>
      </c>
      <c r="N17" s="77">
        <v>14829647.779999999</v>
      </c>
      <c r="O17" s="77">
        <v>33937695.909999996</v>
      </c>
      <c r="P17" s="80">
        <f>O17/N17</f>
        <v>2.2885031669983467</v>
      </c>
      <c r="Q17" s="15"/>
    </row>
    <row r="18" spans="1:17" x14ac:dyDescent="0.25">
      <c r="A18" s="29" t="s">
        <v>593</v>
      </c>
      <c r="B18" t="s">
        <v>594</v>
      </c>
      <c r="C18" s="15" t="s">
        <v>595</v>
      </c>
      <c r="D18" s="79" t="s">
        <v>573</v>
      </c>
      <c r="E18" s="73">
        <f t="shared" si="0"/>
        <v>3</v>
      </c>
      <c r="F18" s="77">
        <f t="shared" si="1"/>
        <v>9</v>
      </c>
      <c r="G18" s="15">
        <v>1</v>
      </c>
      <c r="H18" s="73">
        <v>3</v>
      </c>
      <c r="I18" s="77">
        <v>9</v>
      </c>
      <c r="J18" s="69">
        <f>I18/H18</f>
        <v>3</v>
      </c>
      <c r="K18" s="73">
        <v>0</v>
      </c>
      <c r="L18" s="77">
        <v>0</v>
      </c>
      <c r="M18" s="71">
        <v>0</v>
      </c>
      <c r="N18" s="77">
        <v>0</v>
      </c>
      <c r="O18" s="77">
        <v>0</v>
      </c>
      <c r="P18" s="77">
        <v>0</v>
      </c>
      <c r="Q18" s="15"/>
    </row>
    <row r="19" spans="1:17" x14ac:dyDescent="0.25">
      <c r="A19" s="29" t="s">
        <v>294</v>
      </c>
      <c r="B19" t="s">
        <v>293</v>
      </c>
      <c r="C19" s="15" t="s">
        <v>521</v>
      </c>
      <c r="D19" s="79" t="s">
        <v>573</v>
      </c>
      <c r="E19" s="73">
        <f t="shared" si="0"/>
        <v>22643482</v>
      </c>
      <c r="F19" s="77">
        <f t="shared" si="1"/>
        <v>127342929.48999999</v>
      </c>
      <c r="G19" s="15">
        <v>31</v>
      </c>
      <c r="H19" s="73">
        <v>11380680</v>
      </c>
      <c r="I19" s="77">
        <v>74174558.049999997</v>
      </c>
      <c r="J19" s="69">
        <f>I19/H19</f>
        <v>6.5175857725548907</v>
      </c>
      <c r="K19" s="73">
        <v>9544960</v>
      </c>
      <c r="L19" s="77">
        <v>48654760.189999998</v>
      </c>
      <c r="M19" s="69">
        <f>L19/K19</f>
        <v>5.0974294486304812</v>
      </c>
      <c r="N19" s="77">
        <v>1717842</v>
      </c>
      <c r="O19" s="77">
        <v>4513611.25</v>
      </c>
      <c r="P19" s="80">
        <f>O19/N19</f>
        <v>2.6274891695510996</v>
      </c>
      <c r="Q19" s="15"/>
    </row>
    <row r="20" spans="1:17" x14ac:dyDescent="0.25">
      <c r="A20" s="29" t="s">
        <v>480</v>
      </c>
      <c r="B20" t="s">
        <v>479</v>
      </c>
      <c r="C20" s="15" t="s">
        <v>397</v>
      </c>
      <c r="D20" s="79" t="s">
        <v>573</v>
      </c>
      <c r="E20" s="73">
        <f t="shared" si="0"/>
        <v>8143499</v>
      </c>
      <c r="F20" s="77">
        <f t="shared" si="1"/>
        <v>29662394.330000002</v>
      </c>
      <c r="G20" s="15">
        <v>13</v>
      </c>
      <c r="H20" s="73">
        <v>2183347</v>
      </c>
      <c r="I20" s="77">
        <v>14567190.550000001</v>
      </c>
      <c r="J20" s="69">
        <f>I20/H20</f>
        <v>6.6719539083801163</v>
      </c>
      <c r="K20" s="73">
        <v>1108536</v>
      </c>
      <c r="L20" s="77">
        <v>4865199.76</v>
      </c>
      <c r="M20" s="69">
        <f>L20/K20</f>
        <v>4.3888513859721288</v>
      </c>
      <c r="N20" s="77">
        <v>4851616</v>
      </c>
      <c r="O20" s="77">
        <v>10230004.02</v>
      </c>
      <c r="P20" s="80">
        <f>O20/N20</f>
        <v>2.1085766103500361</v>
      </c>
      <c r="Q20" s="15"/>
    </row>
    <row r="21" spans="1:17" x14ac:dyDescent="0.25">
      <c r="A21" s="29" t="s">
        <v>460</v>
      </c>
      <c r="B21" t="s">
        <v>459</v>
      </c>
      <c r="C21" s="15" t="s">
        <v>461</v>
      </c>
      <c r="D21" s="79" t="s">
        <v>573</v>
      </c>
      <c r="E21" s="73">
        <f t="shared" si="0"/>
        <v>53</v>
      </c>
      <c r="F21" s="77">
        <f t="shared" si="1"/>
        <v>212</v>
      </c>
      <c r="G21" s="15">
        <v>1</v>
      </c>
      <c r="H21" s="73">
        <v>0</v>
      </c>
      <c r="I21" s="77">
        <v>0</v>
      </c>
      <c r="J21" s="71">
        <v>0</v>
      </c>
      <c r="K21" s="73">
        <v>53</v>
      </c>
      <c r="L21" s="77">
        <v>212</v>
      </c>
      <c r="M21" s="69">
        <f>L21/K21</f>
        <v>4</v>
      </c>
      <c r="N21" s="77">
        <v>0</v>
      </c>
      <c r="O21" s="77">
        <v>0</v>
      </c>
      <c r="P21" s="77">
        <v>0</v>
      </c>
      <c r="Q21" s="15"/>
    </row>
    <row r="22" spans="1:17" x14ac:dyDescent="0.25">
      <c r="A22" s="29" t="s">
        <v>28</v>
      </c>
      <c r="B22" t="s">
        <v>556</v>
      </c>
      <c r="C22" s="15" t="s">
        <v>29</v>
      </c>
      <c r="D22" s="81">
        <v>44972.567893518521</v>
      </c>
      <c r="E22" s="73">
        <f t="shared" si="0"/>
        <v>14321811.529999999</v>
      </c>
      <c r="F22" s="77">
        <f t="shared" si="1"/>
        <v>59761957.230000004</v>
      </c>
      <c r="G22" s="15">
        <v>23</v>
      </c>
      <c r="H22" s="73">
        <v>3122359.98</v>
      </c>
      <c r="I22" s="77">
        <v>23159233.539999999</v>
      </c>
      <c r="J22" s="69">
        <f t="shared" ref="J22:J27" si="3">I22/H22</f>
        <v>7.4172208484429776</v>
      </c>
      <c r="K22" s="73">
        <v>3955816.3</v>
      </c>
      <c r="L22" s="77">
        <v>19739176.16</v>
      </c>
      <c r="M22" s="69">
        <f>L22/K22</f>
        <v>4.9899122363189621</v>
      </c>
      <c r="N22" s="77">
        <v>7243635.25</v>
      </c>
      <c r="O22" s="77">
        <v>16863547.530000001</v>
      </c>
      <c r="P22" s="80">
        <f>O22/N22</f>
        <v>2.3280503432306316</v>
      </c>
      <c r="Q22" s="15"/>
    </row>
    <row r="23" spans="1:17" x14ac:dyDescent="0.25">
      <c r="A23" s="29" t="s">
        <v>533</v>
      </c>
      <c r="B23" t="s">
        <v>532</v>
      </c>
      <c r="C23" s="15" t="s">
        <v>534</v>
      </c>
      <c r="D23" s="79" t="s">
        <v>573</v>
      </c>
      <c r="E23" s="73">
        <f t="shared" si="0"/>
        <v>24450313</v>
      </c>
      <c r="F23" s="77">
        <f t="shared" si="1"/>
        <v>95188821.959999993</v>
      </c>
      <c r="G23" s="15">
        <v>25</v>
      </c>
      <c r="H23" s="73">
        <v>7720902</v>
      </c>
      <c r="I23" s="77">
        <v>51165990.259999998</v>
      </c>
      <c r="J23" s="69">
        <f t="shared" si="3"/>
        <v>6.6269446575024524</v>
      </c>
      <c r="K23" s="73">
        <v>3206983</v>
      </c>
      <c r="L23" s="77">
        <v>16273194.810000001</v>
      </c>
      <c r="M23" s="69">
        <f>L23/K23</f>
        <v>5.0743003034316052</v>
      </c>
      <c r="N23" s="77">
        <v>13522428</v>
      </c>
      <c r="O23" s="77">
        <v>27749636.890000001</v>
      </c>
      <c r="P23" s="80">
        <f>O23/N23</f>
        <v>2.0521194041484265</v>
      </c>
      <c r="Q23" s="15"/>
    </row>
    <row r="24" spans="1:17" x14ac:dyDescent="0.25">
      <c r="A24" s="29" t="s">
        <v>589</v>
      </c>
      <c r="B24" t="s">
        <v>590</v>
      </c>
      <c r="C24" s="15" t="s">
        <v>591</v>
      </c>
      <c r="D24" s="81">
        <v>44922.476307870369</v>
      </c>
      <c r="E24" s="73">
        <f t="shared" si="0"/>
        <v>3</v>
      </c>
      <c r="F24" s="77">
        <f t="shared" si="1"/>
        <v>15</v>
      </c>
      <c r="G24" s="15">
        <v>1</v>
      </c>
      <c r="H24" s="73">
        <v>3</v>
      </c>
      <c r="I24" s="77">
        <v>15</v>
      </c>
      <c r="J24" s="69">
        <f t="shared" si="3"/>
        <v>5</v>
      </c>
      <c r="K24" s="73">
        <v>0</v>
      </c>
      <c r="L24" s="77">
        <v>0</v>
      </c>
      <c r="M24" s="71">
        <v>0</v>
      </c>
      <c r="N24" s="77">
        <v>0</v>
      </c>
      <c r="O24" s="77">
        <v>0</v>
      </c>
      <c r="P24" s="77">
        <v>0</v>
      </c>
      <c r="Q24" s="15"/>
    </row>
    <row r="25" spans="1:17" x14ac:dyDescent="0.25">
      <c r="A25" s="29" t="s">
        <v>245</v>
      </c>
      <c r="B25" t="s">
        <v>244</v>
      </c>
      <c r="C25" s="15" t="s">
        <v>246</v>
      </c>
      <c r="D25" s="79" t="s">
        <v>573</v>
      </c>
      <c r="E25" s="73">
        <f t="shared" si="0"/>
        <v>27</v>
      </c>
      <c r="F25" s="77">
        <f t="shared" si="1"/>
        <v>108</v>
      </c>
      <c r="G25" s="15">
        <v>2</v>
      </c>
      <c r="H25" s="73">
        <v>27</v>
      </c>
      <c r="I25" s="77">
        <v>108</v>
      </c>
      <c r="J25" s="69">
        <f t="shared" si="3"/>
        <v>4</v>
      </c>
      <c r="K25" s="73">
        <v>0</v>
      </c>
      <c r="L25" s="77">
        <v>0</v>
      </c>
      <c r="M25" s="71">
        <v>0</v>
      </c>
      <c r="N25" s="77">
        <v>0</v>
      </c>
      <c r="O25" s="77">
        <v>0</v>
      </c>
      <c r="P25" s="77">
        <v>0</v>
      </c>
      <c r="Q25" s="15"/>
    </row>
    <row r="26" spans="1:17" x14ac:dyDescent="0.25">
      <c r="A26" s="29" t="s">
        <v>120</v>
      </c>
      <c r="B26" t="s">
        <v>119</v>
      </c>
      <c r="C26" s="15" t="s">
        <v>121</v>
      </c>
      <c r="D26" s="79" t="s">
        <v>573</v>
      </c>
      <c r="E26" s="73">
        <f t="shared" si="0"/>
        <v>18944202.5</v>
      </c>
      <c r="F26" s="77">
        <f t="shared" si="1"/>
        <v>210498682.60000002</v>
      </c>
      <c r="G26" s="15">
        <v>22</v>
      </c>
      <c r="H26" s="73">
        <v>8921403.5</v>
      </c>
      <c r="I26" s="77">
        <v>107483254.76000001</v>
      </c>
      <c r="J26" s="69">
        <f t="shared" si="3"/>
        <v>12.047796600613346</v>
      </c>
      <c r="K26" s="73">
        <v>9810654</v>
      </c>
      <c r="L26" s="77">
        <v>100378203.84</v>
      </c>
      <c r="M26" s="69">
        <f>L26/K26</f>
        <v>10.231550703959186</v>
      </c>
      <c r="N26" s="77">
        <v>212145</v>
      </c>
      <c r="O26" s="77">
        <v>2637224</v>
      </c>
      <c r="P26" s="80">
        <f>O26/N26</f>
        <v>12.43123335454524</v>
      </c>
      <c r="Q26" s="15"/>
    </row>
    <row r="27" spans="1:17" x14ac:dyDescent="0.25">
      <c r="A27" s="29" t="s">
        <v>469</v>
      </c>
      <c r="B27" t="s">
        <v>468</v>
      </c>
      <c r="C27" s="15" t="s">
        <v>470</v>
      </c>
      <c r="D27" s="79" t="s">
        <v>573</v>
      </c>
      <c r="E27" s="73">
        <f t="shared" si="0"/>
        <v>27271194</v>
      </c>
      <c r="F27" s="77">
        <f t="shared" si="1"/>
        <v>100156738.73</v>
      </c>
      <c r="G27" s="15">
        <v>32</v>
      </c>
      <c r="H27" s="73">
        <v>6752405</v>
      </c>
      <c r="I27" s="77">
        <v>46230063.280000001</v>
      </c>
      <c r="J27" s="69">
        <f t="shared" si="3"/>
        <v>6.8464588957564008</v>
      </c>
      <c r="K27" s="73">
        <v>3849073</v>
      </c>
      <c r="L27" s="77">
        <v>17608870.75</v>
      </c>
      <c r="M27" s="69">
        <f>L27/K27</f>
        <v>4.5748341873484861</v>
      </c>
      <c r="N27" s="77">
        <v>16669716</v>
      </c>
      <c r="O27" s="77">
        <v>36317804.700000003</v>
      </c>
      <c r="P27" s="80">
        <f>O27/N27</f>
        <v>2.1786696725967021</v>
      </c>
      <c r="Q27" s="15"/>
    </row>
    <row r="28" spans="1:17" x14ac:dyDescent="0.25">
      <c r="A28" s="29" t="s">
        <v>90</v>
      </c>
      <c r="B28" t="s">
        <v>89</v>
      </c>
      <c r="C28" s="15" t="s">
        <v>91</v>
      </c>
      <c r="D28" s="79" t="s">
        <v>573</v>
      </c>
      <c r="E28" s="73">
        <f t="shared" si="0"/>
        <v>33527.769999999997</v>
      </c>
      <c r="F28" s="77">
        <f t="shared" si="1"/>
        <v>0</v>
      </c>
      <c r="G28" s="15">
        <v>23</v>
      </c>
      <c r="H28" s="73">
        <v>0</v>
      </c>
      <c r="I28" s="77">
        <v>0</v>
      </c>
      <c r="J28" s="71">
        <v>0</v>
      </c>
      <c r="K28" s="73">
        <v>0</v>
      </c>
      <c r="L28" s="77">
        <v>0</v>
      </c>
      <c r="M28" s="71">
        <v>0</v>
      </c>
      <c r="N28" s="77">
        <v>33527.769999999997</v>
      </c>
      <c r="O28" s="77">
        <v>0</v>
      </c>
      <c r="P28" s="77">
        <v>0</v>
      </c>
      <c r="Q28" s="15"/>
    </row>
    <row r="29" spans="1:17" x14ac:dyDescent="0.25">
      <c r="A29" s="29" t="s">
        <v>39</v>
      </c>
      <c r="B29" t="s">
        <v>38</v>
      </c>
      <c r="C29" s="15" t="s">
        <v>38</v>
      </c>
      <c r="D29" s="79" t="s">
        <v>573</v>
      </c>
      <c r="E29" s="73">
        <f t="shared" si="0"/>
        <v>1</v>
      </c>
      <c r="F29" s="77">
        <f t="shared" si="1"/>
        <v>5</v>
      </c>
      <c r="G29" s="15">
        <v>1</v>
      </c>
      <c r="H29" s="73">
        <v>1</v>
      </c>
      <c r="I29" s="77">
        <v>5</v>
      </c>
      <c r="J29" s="69">
        <f>I29/H29</f>
        <v>5</v>
      </c>
      <c r="K29" s="73">
        <v>0</v>
      </c>
      <c r="L29" s="77">
        <v>0</v>
      </c>
      <c r="M29" s="71">
        <v>0</v>
      </c>
      <c r="N29" s="77">
        <v>0</v>
      </c>
      <c r="O29" s="77">
        <v>0</v>
      </c>
      <c r="P29" s="77">
        <v>0</v>
      </c>
      <c r="Q29" s="15"/>
    </row>
    <row r="30" spans="1:17" x14ac:dyDescent="0.25">
      <c r="A30" s="29" t="s">
        <v>403</v>
      </c>
      <c r="B30" t="s">
        <v>402</v>
      </c>
      <c r="C30" s="15" t="s">
        <v>592</v>
      </c>
      <c r="D30" s="79" t="s">
        <v>573</v>
      </c>
      <c r="E30" s="73">
        <f t="shared" si="0"/>
        <v>2</v>
      </c>
      <c r="F30" s="77">
        <f t="shared" si="1"/>
        <v>12</v>
      </c>
      <c r="G30" s="15">
        <v>1</v>
      </c>
      <c r="H30" s="73">
        <v>2</v>
      </c>
      <c r="I30" s="77">
        <v>12</v>
      </c>
      <c r="J30" s="69">
        <f>I30/H30</f>
        <v>6</v>
      </c>
      <c r="K30" s="73">
        <v>0</v>
      </c>
      <c r="L30" s="77">
        <v>0</v>
      </c>
      <c r="M30" s="71">
        <v>0</v>
      </c>
      <c r="N30" s="77">
        <v>0</v>
      </c>
      <c r="O30" s="77">
        <v>0</v>
      </c>
      <c r="P30" s="77">
        <v>0</v>
      </c>
      <c r="Q30" s="15"/>
    </row>
    <row r="31" spans="1:17" x14ac:dyDescent="0.25">
      <c r="A31" s="29" t="s">
        <v>446</v>
      </c>
      <c r="B31" t="s">
        <v>77</v>
      </c>
      <c r="C31" s="15" t="s">
        <v>79</v>
      </c>
      <c r="D31" s="79" t="s">
        <v>573</v>
      </c>
      <c r="E31" s="73">
        <f t="shared" si="0"/>
        <v>37033.629999999997</v>
      </c>
      <c r="F31" s="77">
        <f t="shared" si="1"/>
        <v>0</v>
      </c>
      <c r="G31" s="15">
        <v>22</v>
      </c>
      <c r="H31" s="73">
        <v>0</v>
      </c>
      <c r="I31" s="77">
        <v>0</v>
      </c>
      <c r="J31" s="71">
        <v>0</v>
      </c>
      <c r="K31" s="73">
        <v>0</v>
      </c>
      <c r="L31" s="77">
        <v>0</v>
      </c>
      <c r="M31" s="71">
        <v>0</v>
      </c>
      <c r="N31" s="77">
        <v>37033.629999999997</v>
      </c>
      <c r="O31" s="77">
        <v>0</v>
      </c>
      <c r="P31" s="77">
        <v>0</v>
      </c>
      <c r="Q31" s="15"/>
    </row>
    <row r="32" spans="1:17" x14ac:dyDescent="0.25">
      <c r="A32" s="29" t="s">
        <v>93</v>
      </c>
      <c r="B32" t="s">
        <v>92</v>
      </c>
      <c r="C32" s="15" t="s">
        <v>94</v>
      </c>
      <c r="D32" s="79" t="s">
        <v>573</v>
      </c>
      <c r="E32" s="73">
        <f t="shared" si="0"/>
        <v>25493.279999999999</v>
      </c>
      <c r="F32" s="77">
        <f t="shared" si="1"/>
        <v>0</v>
      </c>
      <c r="G32" s="15">
        <v>23</v>
      </c>
      <c r="H32" s="73">
        <v>0</v>
      </c>
      <c r="I32" s="77">
        <v>0</v>
      </c>
      <c r="J32" s="71">
        <v>0</v>
      </c>
      <c r="K32" s="73">
        <v>0</v>
      </c>
      <c r="L32" s="77">
        <v>0</v>
      </c>
      <c r="M32" s="71">
        <v>0</v>
      </c>
      <c r="N32" s="77">
        <v>25493.279999999999</v>
      </c>
      <c r="O32" s="77">
        <v>0</v>
      </c>
      <c r="P32" s="77">
        <v>0</v>
      </c>
      <c r="Q32" s="15"/>
    </row>
    <row r="33" spans="1:17" x14ac:dyDescent="0.25">
      <c r="A33" s="29" t="s">
        <v>130</v>
      </c>
      <c r="B33" t="s">
        <v>129</v>
      </c>
      <c r="C33" s="15" t="s">
        <v>131</v>
      </c>
      <c r="D33" s="79" t="s">
        <v>573</v>
      </c>
      <c r="E33" s="73">
        <f t="shared" si="0"/>
        <v>33436158</v>
      </c>
      <c r="F33" s="77">
        <f t="shared" si="1"/>
        <v>136199905.92000002</v>
      </c>
      <c r="G33" s="15">
        <v>36</v>
      </c>
      <c r="H33" s="73">
        <v>7498227</v>
      </c>
      <c r="I33" s="77">
        <v>47885947.490000002</v>
      </c>
      <c r="J33" s="69">
        <f>I33/H33</f>
        <v>6.386302720629824</v>
      </c>
      <c r="K33" s="73">
        <v>11270988</v>
      </c>
      <c r="L33" s="77">
        <v>56192981.409999996</v>
      </c>
      <c r="M33" s="69">
        <f>L33/K33</f>
        <v>4.9856304886492646</v>
      </c>
      <c r="N33" s="77">
        <v>14666943</v>
      </c>
      <c r="O33" s="77">
        <v>32120977.02</v>
      </c>
      <c r="P33" s="80">
        <f>O33/N33</f>
        <v>2.1900253529314186</v>
      </c>
      <c r="Q33" s="15"/>
    </row>
    <row r="34" spans="1:17" x14ac:dyDescent="0.25">
      <c r="A34" s="29" t="s">
        <v>25</v>
      </c>
      <c r="B34" t="s">
        <v>24</v>
      </c>
      <c r="C34" s="15" t="s">
        <v>26</v>
      </c>
      <c r="D34" s="79" t="s">
        <v>573</v>
      </c>
      <c r="E34" s="73">
        <f t="shared" si="0"/>
        <v>13809614.16</v>
      </c>
      <c r="F34" s="77">
        <f t="shared" si="1"/>
        <v>81383621.400000006</v>
      </c>
      <c r="G34" s="15">
        <v>32</v>
      </c>
      <c r="H34" s="73">
        <v>6990026</v>
      </c>
      <c r="I34" s="77">
        <v>51002733.890000001</v>
      </c>
      <c r="J34" s="69">
        <f>I34/H34</f>
        <v>7.2965013134428975</v>
      </c>
      <c r="K34" s="73">
        <v>6012497.9800000004</v>
      </c>
      <c r="L34" s="77">
        <v>27994524.370000001</v>
      </c>
      <c r="M34" s="69">
        <f>L34/K34</f>
        <v>4.6560555135521229</v>
      </c>
      <c r="N34" s="77">
        <v>807090.18</v>
      </c>
      <c r="O34" s="77">
        <v>2386363.14</v>
      </c>
      <c r="P34" s="80">
        <f>O34/N34</f>
        <v>2.9567490710889333</v>
      </c>
      <c r="Q34" s="15"/>
    </row>
    <row r="35" spans="1:17" x14ac:dyDescent="0.25">
      <c r="A35" s="29" t="s">
        <v>75</v>
      </c>
      <c r="B35" t="s">
        <v>71</v>
      </c>
      <c r="C35" s="15" t="s">
        <v>466</v>
      </c>
      <c r="D35" s="79" t="s">
        <v>573</v>
      </c>
      <c r="E35" s="73">
        <f t="shared" si="0"/>
        <v>20164320</v>
      </c>
      <c r="F35" s="77">
        <f t="shared" si="1"/>
        <v>82727445.420000002</v>
      </c>
      <c r="G35" s="15">
        <v>35</v>
      </c>
      <c r="H35" s="73">
        <v>6464699</v>
      </c>
      <c r="I35" s="77">
        <v>38921987.350000001</v>
      </c>
      <c r="J35" s="69">
        <f>I35/H35</f>
        <v>6.0206959906408635</v>
      </c>
      <c r="K35" s="73">
        <v>6018294</v>
      </c>
      <c r="L35" s="77">
        <v>27305770.149999999</v>
      </c>
      <c r="M35" s="69">
        <f>L35/K35</f>
        <v>4.5371279884299431</v>
      </c>
      <c r="N35" s="77">
        <v>7681327</v>
      </c>
      <c r="O35" s="77">
        <v>16499687.92</v>
      </c>
      <c r="P35" s="80">
        <f>O35/N35</f>
        <v>2.1480257148276594</v>
      </c>
      <c r="Q35" s="15"/>
    </row>
    <row r="36" spans="1:17" ht="15.75" thickBot="1" x14ac:dyDescent="0.3">
      <c r="A36" s="29" t="s">
        <v>81</v>
      </c>
      <c r="B36" t="s">
        <v>80</v>
      </c>
      <c r="C36" s="15" t="s">
        <v>82</v>
      </c>
      <c r="D36" s="79" t="s">
        <v>573</v>
      </c>
      <c r="E36" s="73">
        <f t="shared" si="0"/>
        <v>502.32</v>
      </c>
      <c r="F36" s="77">
        <f t="shared" si="1"/>
        <v>0</v>
      </c>
      <c r="G36" s="15">
        <v>1</v>
      </c>
      <c r="H36" s="73">
        <v>0</v>
      </c>
      <c r="I36" s="77">
        <v>0</v>
      </c>
      <c r="J36" s="71">
        <v>0</v>
      </c>
      <c r="K36" s="73">
        <v>0</v>
      </c>
      <c r="L36" s="77">
        <v>0</v>
      </c>
      <c r="M36" s="71">
        <v>0</v>
      </c>
      <c r="N36" s="77">
        <v>502.32</v>
      </c>
      <c r="O36" s="77">
        <v>0</v>
      </c>
      <c r="P36" s="77">
        <v>0</v>
      </c>
      <c r="Q36" s="15"/>
    </row>
    <row r="37" spans="1:17" x14ac:dyDescent="0.25">
      <c r="A37" s="44"/>
      <c r="B37" s="45"/>
      <c r="C37" s="46"/>
      <c r="D37" s="82"/>
      <c r="E37" s="44"/>
      <c r="F37" s="45"/>
      <c r="G37" s="46"/>
      <c r="H37" s="44"/>
      <c r="I37" s="45"/>
      <c r="J37" s="46"/>
      <c r="K37" s="44"/>
      <c r="L37" s="45"/>
      <c r="M37" s="46"/>
      <c r="N37" s="45"/>
      <c r="O37" s="45"/>
      <c r="P37" s="45"/>
      <c r="Q37" s="46"/>
    </row>
    <row r="38" spans="1:17" ht="15.75" thickBot="1" x14ac:dyDescent="0.3">
      <c r="A38" s="28" t="s">
        <v>284</v>
      </c>
      <c r="B38" s="22"/>
      <c r="C38" s="23"/>
      <c r="D38" s="83"/>
      <c r="E38" s="59">
        <f>SUM(E3:E37)</f>
        <v>476894859.83999991</v>
      </c>
      <c r="F38" s="50">
        <f t="shared" ref="F38:O38" si="4">SUM(F3:F37)</f>
        <v>2064681157.6600003</v>
      </c>
      <c r="G38" s="60"/>
      <c r="H38" s="59">
        <f t="shared" si="4"/>
        <v>131140089.02</v>
      </c>
      <c r="I38" s="50">
        <f t="shared" si="4"/>
        <v>936458048.8499999</v>
      </c>
      <c r="J38" s="60"/>
      <c r="K38" s="59">
        <f t="shared" si="4"/>
        <v>123891571.84</v>
      </c>
      <c r="L38" s="50">
        <f t="shared" si="4"/>
        <v>649673192.29999995</v>
      </c>
      <c r="M38" s="60"/>
      <c r="N38" s="50">
        <f t="shared" si="4"/>
        <v>221863198.98000002</v>
      </c>
      <c r="O38" s="50">
        <f t="shared" si="4"/>
        <v>478549916.50999987</v>
      </c>
      <c r="P38" s="50"/>
      <c r="Q38" s="23"/>
    </row>
  </sheetData>
  <sortState xmlns:xlrd2="http://schemas.microsoft.com/office/spreadsheetml/2017/richdata2" ref="A3:Q36">
    <sortCondition ref="A3:A36"/>
  </sortState>
  <mergeCells count="1">
    <mergeCell ref="A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446AB-5B82-407F-B2E4-C2D80DD20B35}">
  <dimension ref="A1:P37"/>
  <sheetViews>
    <sheetView workbookViewId="0">
      <selection activeCell="D48" sqref="D48"/>
    </sheetView>
  </sheetViews>
  <sheetFormatPr defaultRowHeight="15" x14ac:dyDescent="0.25"/>
  <cols>
    <col min="4" max="4" width="15.5703125" bestFit="1" customWidth="1"/>
    <col min="5" max="5" width="11.140625" bestFit="1" customWidth="1"/>
    <col min="6" max="6" width="12.7109375" bestFit="1" customWidth="1"/>
    <col min="7" max="7" width="16.42578125" bestFit="1" customWidth="1"/>
    <col min="8" max="9" width="11.140625" bestFit="1" customWidth="1"/>
    <col min="10" max="10" width="15" bestFit="1" customWidth="1"/>
    <col min="11" max="12" width="11.140625" bestFit="1" customWidth="1"/>
    <col min="13" max="13" width="16" bestFit="1" customWidth="1"/>
    <col min="14" max="15" width="11.140625" bestFit="1" customWidth="1"/>
    <col min="16" max="16" width="14.42578125" bestFit="1" customWidth="1"/>
  </cols>
  <sheetData>
    <row r="1" spans="1:16" ht="19.5" thickBot="1" x14ac:dyDescent="0.35">
      <c r="A1" s="93" t="s">
        <v>584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5.75" thickBot="1" x14ac:dyDescent="0.3">
      <c r="A2" s="76" t="s">
        <v>557</v>
      </c>
      <c r="B2" s="75" t="s">
        <v>558</v>
      </c>
      <c r="C2" s="75" t="s">
        <v>559</v>
      </c>
      <c r="D2" s="74" t="s">
        <v>560</v>
      </c>
      <c r="E2" s="76" t="s">
        <v>561</v>
      </c>
      <c r="F2" s="75" t="s">
        <v>562</v>
      </c>
      <c r="G2" s="74" t="s">
        <v>563</v>
      </c>
      <c r="H2" s="76" t="s">
        <v>564</v>
      </c>
      <c r="I2" s="75" t="s">
        <v>565</v>
      </c>
      <c r="J2" s="74" t="s">
        <v>566</v>
      </c>
      <c r="K2" s="76" t="s">
        <v>567</v>
      </c>
      <c r="L2" s="75" t="s">
        <v>568</v>
      </c>
      <c r="M2" s="74" t="s">
        <v>569</v>
      </c>
      <c r="N2" s="75" t="s">
        <v>570</v>
      </c>
      <c r="O2" s="75" t="s">
        <v>571</v>
      </c>
      <c r="P2" s="74" t="s">
        <v>572</v>
      </c>
    </row>
    <row r="3" spans="1:16" x14ac:dyDescent="0.25">
      <c r="A3" s="29" t="s">
        <v>151</v>
      </c>
      <c r="B3" t="s">
        <v>150</v>
      </c>
      <c r="C3" t="s">
        <v>152</v>
      </c>
      <c r="D3" s="15" t="s">
        <v>573</v>
      </c>
      <c r="E3" s="73">
        <v>11295.7</v>
      </c>
      <c r="F3" s="77">
        <v>229344.4</v>
      </c>
      <c r="G3" s="15">
        <v>2</v>
      </c>
      <c r="H3" s="73">
        <v>11295.7</v>
      </c>
      <c r="I3" s="77">
        <v>229344.4</v>
      </c>
      <c r="J3" s="69">
        <v>20.303690784988977</v>
      </c>
      <c r="K3" s="73">
        <v>0</v>
      </c>
      <c r="L3" s="77">
        <v>0</v>
      </c>
      <c r="M3" s="71">
        <v>0</v>
      </c>
      <c r="N3" s="77">
        <v>0</v>
      </c>
      <c r="O3" s="77">
        <v>0</v>
      </c>
      <c r="P3" s="71">
        <v>0</v>
      </c>
    </row>
    <row r="4" spans="1:16" x14ac:dyDescent="0.25">
      <c r="A4" s="29" t="s">
        <v>580</v>
      </c>
      <c r="B4" t="s">
        <v>62</v>
      </c>
      <c r="C4" t="s">
        <v>526</v>
      </c>
      <c r="D4" s="15" t="s">
        <v>573</v>
      </c>
      <c r="E4" s="73">
        <v>4229172</v>
      </c>
      <c r="F4" s="77">
        <v>19899960.32</v>
      </c>
      <c r="G4" s="15">
        <v>6</v>
      </c>
      <c r="H4" s="73">
        <v>189783</v>
      </c>
      <c r="I4" s="77">
        <v>189783</v>
      </c>
      <c r="J4" s="69">
        <v>1</v>
      </c>
      <c r="K4" s="73">
        <v>0</v>
      </c>
      <c r="L4" s="77">
        <v>0</v>
      </c>
      <c r="M4" s="71">
        <v>0</v>
      </c>
      <c r="N4" s="77">
        <v>4039389</v>
      </c>
      <c r="O4" s="77">
        <v>19710177.32</v>
      </c>
      <c r="P4" s="69">
        <v>4.8794947255636929</v>
      </c>
    </row>
    <row r="5" spans="1:16" x14ac:dyDescent="0.25">
      <c r="A5" s="29" t="s">
        <v>527</v>
      </c>
      <c r="B5" t="s">
        <v>528</v>
      </c>
      <c r="C5" t="s">
        <v>420</v>
      </c>
      <c r="D5" s="15" t="s">
        <v>573</v>
      </c>
      <c r="E5" s="73">
        <v>29555943.68</v>
      </c>
      <c r="F5" s="77">
        <v>108211590.22</v>
      </c>
      <c r="G5" s="15">
        <v>29</v>
      </c>
      <c r="H5" s="73">
        <v>17863516</v>
      </c>
      <c r="I5" s="77">
        <v>33772827.380000003</v>
      </c>
      <c r="J5" s="69">
        <v>1.8906035844231339</v>
      </c>
      <c r="K5" s="73">
        <v>6326733.6799999997</v>
      </c>
      <c r="L5" s="77">
        <v>47961539.719999999</v>
      </c>
      <c r="M5" s="69">
        <v>7.5807742424207749</v>
      </c>
      <c r="N5" s="77">
        <v>5365694</v>
      </c>
      <c r="O5" s="77">
        <v>26477223.120000001</v>
      </c>
      <c r="P5" s="69">
        <v>4.934538406401856</v>
      </c>
    </row>
    <row r="6" spans="1:16" x14ac:dyDescent="0.25">
      <c r="A6" s="29" t="s">
        <v>577</v>
      </c>
      <c r="B6" t="s">
        <v>578</v>
      </c>
      <c r="C6" t="s">
        <v>579</v>
      </c>
      <c r="D6" s="15" t="s">
        <v>573</v>
      </c>
      <c r="E6" s="73">
        <v>4066483</v>
      </c>
      <c r="F6" s="77">
        <v>20043739.399999999</v>
      </c>
      <c r="G6" s="15">
        <v>6</v>
      </c>
      <c r="H6" s="73">
        <v>278836</v>
      </c>
      <c r="I6" s="77">
        <v>278836</v>
      </c>
      <c r="J6" s="69">
        <v>1</v>
      </c>
      <c r="K6" s="73">
        <v>0</v>
      </c>
      <c r="L6" s="77">
        <v>0</v>
      </c>
      <c r="M6" s="71">
        <v>0</v>
      </c>
      <c r="N6" s="77">
        <v>3787647</v>
      </c>
      <c r="O6" s="77">
        <v>19764903.399999999</v>
      </c>
      <c r="P6" s="69">
        <v>5.2182538129873235</v>
      </c>
    </row>
    <row r="7" spans="1:16" x14ac:dyDescent="0.25">
      <c r="A7" s="29" t="s">
        <v>523</v>
      </c>
      <c r="B7" t="s">
        <v>522</v>
      </c>
      <c r="C7" t="s">
        <v>524</v>
      </c>
      <c r="D7" s="15" t="s">
        <v>573</v>
      </c>
      <c r="E7" s="73">
        <v>28072197</v>
      </c>
      <c r="F7" s="77">
        <v>97271426.520000011</v>
      </c>
      <c r="G7" s="15">
        <v>23</v>
      </c>
      <c r="H7" s="73">
        <v>15686404</v>
      </c>
      <c r="I7" s="77">
        <v>25458615.579999998</v>
      </c>
      <c r="J7" s="69">
        <v>1.6229733455800321</v>
      </c>
      <c r="K7" s="73">
        <v>6421502</v>
      </c>
      <c r="L7" s="77">
        <v>42775896.759999998</v>
      </c>
      <c r="M7" s="69">
        <v>6.6613538016495202</v>
      </c>
      <c r="N7" s="77">
        <v>5964291</v>
      </c>
      <c r="O7" s="77">
        <v>29036914.18</v>
      </c>
      <c r="P7" s="69">
        <v>4.8684603383704781</v>
      </c>
    </row>
    <row r="8" spans="1:16" x14ac:dyDescent="0.25">
      <c r="A8" s="29" t="s">
        <v>581</v>
      </c>
      <c r="B8" t="s">
        <v>582</v>
      </c>
      <c r="C8" t="s">
        <v>583</v>
      </c>
      <c r="D8" s="15" t="s">
        <v>573</v>
      </c>
      <c r="E8" s="73">
        <v>1</v>
      </c>
      <c r="F8" s="77">
        <v>2.1</v>
      </c>
      <c r="G8" s="15">
        <v>1</v>
      </c>
      <c r="H8" s="73">
        <v>0</v>
      </c>
      <c r="I8" s="77">
        <v>0</v>
      </c>
      <c r="J8" s="71">
        <v>0</v>
      </c>
      <c r="K8" s="73">
        <v>1</v>
      </c>
      <c r="L8" s="77">
        <v>2.1</v>
      </c>
      <c r="M8" s="69">
        <v>2.1</v>
      </c>
      <c r="N8" s="77">
        <v>0</v>
      </c>
      <c r="O8" s="77">
        <v>0</v>
      </c>
      <c r="P8" s="71">
        <v>0</v>
      </c>
    </row>
    <row r="9" spans="1:16" x14ac:dyDescent="0.25">
      <c r="A9" s="29" t="s">
        <v>463</v>
      </c>
      <c r="B9" t="s">
        <v>576</v>
      </c>
      <c r="C9" t="s">
        <v>464</v>
      </c>
      <c r="D9" s="15" t="s">
        <v>573</v>
      </c>
      <c r="E9" s="73">
        <v>5</v>
      </c>
      <c r="F9" s="77">
        <v>13</v>
      </c>
      <c r="G9" s="15">
        <v>1</v>
      </c>
      <c r="H9" s="73">
        <v>0</v>
      </c>
      <c r="I9" s="77">
        <v>0</v>
      </c>
      <c r="J9" s="71">
        <v>0</v>
      </c>
      <c r="K9" s="73">
        <v>5</v>
      </c>
      <c r="L9" s="77">
        <v>13</v>
      </c>
      <c r="M9" s="69">
        <v>2.6</v>
      </c>
      <c r="N9" s="77">
        <v>0</v>
      </c>
      <c r="O9" s="77">
        <v>0</v>
      </c>
      <c r="P9" s="71">
        <v>0</v>
      </c>
    </row>
    <row r="10" spans="1:16" x14ac:dyDescent="0.25">
      <c r="A10" s="29" t="s">
        <v>574</v>
      </c>
      <c r="B10" t="s">
        <v>575</v>
      </c>
      <c r="C10" t="s">
        <v>466</v>
      </c>
      <c r="D10" s="15" t="s">
        <v>573</v>
      </c>
      <c r="E10" s="73">
        <v>32462766</v>
      </c>
      <c r="F10" s="77">
        <v>98558100.550000012</v>
      </c>
      <c r="G10" s="15">
        <v>17</v>
      </c>
      <c r="H10" s="73">
        <v>21033331</v>
      </c>
      <c r="I10" s="77">
        <v>32735791.030000001</v>
      </c>
      <c r="J10" s="69">
        <v>1.5563769252716082</v>
      </c>
      <c r="K10" s="73">
        <v>4063714</v>
      </c>
      <c r="L10" s="77">
        <v>29448717.98</v>
      </c>
      <c r="M10" s="69">
        <v>7.2467496433065914</v>
      </c>
      <c r="N10" s="77">
        <v>7365721</v>
      </c>
      <c r="O10" s="77">
        <v>36373591.539999999</v>
      </c>
      <c r="P10" s="69">
        <v>4.9382255369162094</v>
      </c>
    </row>
    <row r="11" spans="1:16" x14ac:dyDescent="0.25">
      <c r="A11" s="29" t="s">
        <v>36</v>
      </c>
      <c r="B11" t="s">
        <v>35</v>
      </c>
      <c r="C11" t="s">
        <v>37</v>
      </c>
      <c r="D11" s="15" t="s">
        <v>573</v>
      </c>
      <c r="E11" s="73">
        <v>1169048.1600000001</v>
      </c>
      <c r="F11" s="77">
        <v>6561061.8300000001</v>
      </c>
      <c r="G11" s="15">
        <v>11</v>
      </c>
      <c r="H11" s="73">
        <v>40370.160000000003</v>
      </c>
      <c r="I11" s="77">
        <v>20843.75</v>
      </c>
      <c r="J11" s="69">
        <v>0.51631576392067802</v>
      </c>
      <c r="K11" s="73">
        <v>708072</v>
      </c>
      <c r="L11" s="77">
        <v>4715474.53</v>
      </c>
      <c r="M11" s="69">
        <v>6.6595975126823266</v>
      </c>
      <c r="N11" s="77">
        <v>420606</v>
      </c>
      <c r="O11" s="77">
        <v>1824743.55</v>
      </c>
      <c r="P11" s="69">
        <v>4.3383678549521409</v>
      </c>
    </row>
    <row r="12" spans="1:16" x14ac:dyDescent="0.25">
      <c r="A12" s="29" t="s">
        <v>57</v>
      </c>
      <c r="B12" t="s">
        <v>56</v>
      </c>
      <c r="C12" t="s">
        <v>58</v>
      </c>
      <c r="D12" s="15" t="s">
        <v>573</v>
      </c>
      <c r="E12" s="73">
        <v>43991115</v>
      </c>
      <c r="F12" s="77">
        <v>157514645.70000002</v>
      </c>
      <c r="G12" s="15">
        <v>31</v>
      </c>
      <c r="H12" s="73">
        <v>24096556</v>
      </c>
      <c r="I12" s="77">
        <v>39650098.990000002</v>
      </c>
      <c r="J12" s="69">
        <v>1.6454674680481312</v>
      </c>
      <c r="K12" s="73">
        <v>7877497</v>
      </c>
      <c r="L12" s="77">
        <v>55221513.530000001</v>
      </c>
      <c r="M12" s="69">
        <v>7.010032949552377</v>
      </c>
      <c r="N12" s="77">
        <v>12017062</v>
      </c>
      <c r="O12" s="77">
        <v>62643033.18</v>
      </c>
      <c r="P12" s="69">
        <v>5.2128409739418835</v>
      </c>
    </row>
    <row r="13" spans="1:16" x14ac:dyDescent="0.25">
      <c r="A13" s="29" t="s">
        <v>84</v>
      </c>
      <c r="B13" t="s">
        <v>83</v>
      </c>
      <c r="C13" t="s">
        <v>85</v>
      </c>
      <c r="D13" s="15" t="s">
        <v>573</v>
      </c>
      <c r="E13" s="73">
        <v>37511740.380000003</v>
      </c>
      <c r="F13" s="77">
        <v>146462886.92000002</v>
      </c>
      <c r="G13" s="15">
        <v>31</v>
      </c>
      <c r="H13" s="73">
        <v>16882202.300000001</v>
      </c>
      <c r="I13" s="77">
        <v>30386144.890000001</v>
      </c>
      <c r="J13" s="69">
        <v>1.7998922385854836</v>
      </c>
      <c r="K13" s="73">
        <v>8717440.0800000001</v>
      </c>
      <c r="L13" s="77">
        <v>56105322.109999999</v>
      </c>
      <c r="M13" s="69">
        <v>6.4359859769750205</v>
      </c>
      <c r="N13" s="77">
        <v>11912098</v>
      </c>
      <c r="O13" s="77">
        <v>59971419.920000002</v>
      </c>
      <c r="P13" s="69">
        <v>5.0344968552139182</v>
      </c>
    </row>
    <row r="14" spans="1:16" x14ac:dyDescent="0.25">
      <c r="A14" s="29" t="s">
        <v>78</v>
      </c>
      <c r="B14" t="s">
        <v>450</v>
      </c>
      <c r="C14" t="s">
        <v>451</v>
      </c>
      <c r="D14" s="15" t="s">
        <v>573</v>
      </c>
      <c r="E14" s="73">
        <v>4493382</v>
      </c>
      <c r="F14" s="77">
        <v>24022926.739999998</v>
      </c>
      <c r="G14" s="15">
        <v>20</v>
      </c>
      <c r="H14" s="73">
        <v>105508</v>
      </c>
      <c r="I14" s="77">
        <v>97982.68</v>
      </c>
      <c r="J14" s="69">
        <v>0.92867536111005788</v>
      </c>
      <c r="K14" s="73">
        <v>3049241</v>
      </c>
      <c r="L14" s="77">
        <v>17720708.969999999</v>
      </c>
      <c r="M14" s="69">
        <v>5.8115147244838958</v>
      </c>
      <c r="N14" s="77">
        <v>1338633</v>
      </c>
      <c r="O14" s="77">
        <v>6204235.0899999999</v>
      </c>
      <c r="P14" s="69">
        <v>4.6347543277358323</v>
      </c>
    </row>
    <row r="15" spans="1:16" x14ac:dyDescent="0.25">
      <c r="A15" s="29" t="s">
        <v>531</v>
      </c>
      <c r="B15" t="s">
        <v>74</v>
      </c>
      <c r="C15" t="s">
        <v>76</v>
      </c>
      <c r="D15" s="15" t="s">
        <v>573</v>
      </c>
      <c r="E15" s="73">
        <v>50163.93</v>
      </c>
      <c r="F15" s="77">
        <v>0</v>
      </c>
      <c r="G15" s="15">
        <v>15</v>
      </c>
      <c r="H15" s="73">
        <v>50163.93</v>
      </c>
      <c r="I15" s="77">
        <v>0</v>
      </c>
      <c r="J15" s="71">
        <v>0</v>
      </c>
      <c r="K15" s="73">
        <v>0</v>
      </c>
      <c r="L15" s="77">
        <v>0</v>
      </c>
      <c r="M15" s="71">
        <v>0</v>
      </c>
      <c r="N15" s="77">
        <v>0</v>
      </c>
      <c r="O15" s="77">
        <v>0</v>
      </c>
      <c r="P15" s="71">
        <v>0</v>
      </c>
    </row>
    <row r="16" spans="1:16" x14ac:dyDescent="0.25">
      <c r="A16" s="29" t="s">
        <v>555</v>
      </c>
      <c r="B16" t="s">
        <v>550</v>
      </c>
      <c r="C16" t="s">
        <v>552</v>
      </c>
      <c r="D16" s="70">
        <v>44516.407407407409</v>
      </c>
      <c r="E16" s="73">
        <v>34077743.939999998</v>
      </c>
      <c r="F16" s="77">
        <v>128412392.47999999</v>
      </c>
      <c r="G16" s="15">
        <v>34</v>
      </c>
      <c r="H16" s="73">
        <v>18663199.760000002</v>
      </c>
      <c r="I16" s="77">
        <v>33683300.93</v>
      </c>
      <c r="J16" s="69">
        <v>1.8047977497509247</v>
      </c>
      <c r="K16" s="73">
        <v>10293352.18</v>
      </c>
      <c r="L16" s="77">
        <v>72578156.049999997</v>
      </c>
      <c r="M16" s="69">
        <v>7.0509737528479279</v>
      </c>
      <c r="N16" s="77">
        <v>5121192</v>
      </c>
      <c r="O16" s="77">
        <v>22150935.5</v>
      </c>
      <c r="P16" s="69">
        <v>4.3253475948568223</v>
      </c>
    </row>
    <row r="17" spans="1:16" x14ac:dyDescent="0.25">
      <c r="A17" s="29" t="s">
        <v>555</v>
      </c>
      <c r="B17" t="s">
        <v>550</v>
      </c>
      <c r="C17" t="s">
        <v>552</v>
      </c>
      <c r="D17" s="15" t="s">
        <v>573</v>
      </c>
      <c r="E17" s="73">
        <v>7858816</v>
      </c>
      <c r="F17" s="77">
        <v>35255019.560000002</v>
      </c>
      <c r="G17" s="15">
        <v>8</v>
      </c>
      <c r="H17" s="73">
        <v>1165175</v>
      </c>
      <c r="I17" s="77">
        <v>1795837.76</v>
      </c>
      <c r="J17" s="69">
        <v>1.5412601197245048</v>
      </c>
      <c r="K17" s="73">
        <v>0</v>
      </c>
      <c r="L17" s="77">
        <v>0</v>
      </c>
      <c r="M17" s="71">
        <v>0</v>
      </c>
      <c r="N17" s="77">
        <v>6693641</v>
      </c>
      <c r="O17" s="77">
        <v>33459181.800000001</v>
      </c>
      <c r="P17" s="69">
        <v>4.9986519743141287</v>
      </c>
    </row>
    <row r="18" spans="1:16" x14ac:dyDescent="0.25">
      <c r="A18" s="29" t="s">
        <v>294</v>
      </c>
      <c r="B18" t="s">
        <v>293</v>
      </c>
      <c r="C18" t="s">
        <v>521</v>
      </c>
      <c r="D18" s="15" t="s">
        <v>573</v>
      </c>
      <c r="E18" s="73">
        <v>31969307</v>
      </c>
      <c r="F18" s="77">
        <v>129445380.89</v>
      </c>
      <c r="G18" s="15">
        <v>31</v>
      </c>
      <c r="H18" s="73">
        <v>13149788</v>
      </c>
      <c r="I18" s="77">
        <v>22206787.949999999</v>
      </c>
      <c r="J18" s="69">
        <v>1.6887563472506173</v>
      </c>
      <c r="K18" s="73">
        <v>10511965</v>
      </c>
      <c r="L18" s="77">
        <v>68652438.390000001</v>
      </c>
      <c r="M18" s="69">
        <v>6.5308853663420683</v>
      </c>
      <c r="N18" s="77">
        <v>8307554</v>
      </c>
      <c r="O18" s="77">
        <v>38586154.549999997</v>
      </c>
      <c r="P18" s="69">
        <v>4.6447070401227606</v>
      </c>
    </row>
    <row r="19" spans="1:16" x14ac:dyDescent="0.25">
      <c r="A19" s="29" t="s">
        <v>480</v>
      </c>
      <c r="B19" t="s">
        <v>479</v>
      </c>
      <c r="C19" t="s">
        <v>397</v>
      </c>
      <c r="D19" s="15" t="s">
        <v>573</v>
      </c>
      <c r="E19" s="73">
        <v>7810486</v>
      </c>
      <c r="F19" s="77">
        <v>39545944.490000002</v>
      </c>
      <c r="G19" s="15">
        <v>21</v>
      </c>
      <c r="H19" s="73">
        <v>1520961</v>
      </c>
      <c r="I19" s="77">
        <v>2825190.61</v>
      </c>
      <c r="J19" s="69">
        <v>1.8575036506524492</v>
      </c>
      <c r="K19" s="73">
        <v>4749923</v>
      </c>
      <c r="L19" s="77">
        <v>29895907.960000001</v>
      </c>
      <c r="M19" s="69">
        <v>6.2939773886860904</v>
      </c>
      <c r="N19" s="77">
        <v>1539602</v>
      </c>
      <c r="O19" s="77">
        <v>6824845.9199999999</v>
      </c>
      <c r="P19" s="69">
        <v>4.4328637660901977</v>
      </c>
    </row>
    <row r="20" spans="1:16" x14ac:dyDescent="0.25">
      <c r="A20" s="29" t="s">
        <v>28</v>
      </c>
      <c r="B20" t="s">
        <v>556</v>
      </c>
      <c r="C20" t="s">
        <v>29</v>
      </c>
      <c r="D20" s="15" t="s">
        <v>573</v>
      </c>
      <c r="E20" s="73">
        <v>11528738.989999998</v>
      </c>
      <c r="F20" s="77">
        <v>55207032.369999997</v>
      </c>
      <c r="G20" s="15">
        <v>33</v>
      </c>
      <c r="H20" s="73">
        <v>2529349.3199999998</v>
      </c>
      <c r="I20" s="77">
        <v>4732541.0199999996</v>
      </c>
      <c r="J20" s="69">
        <v>1.8710507807596934</v>
      </c>
      <c r="K20" s="73">
        <v>3388644.36</v>
      </c>
      <c r="L20" s="77">
        <v>23631135.02</v>
      </c>
      <c r="M20" s="69">
        <v>6.9736249985230083</v>
      </c>
      <c r="N20" s="77">
        <v>5610745.3099999996</v>
      </c>
      <c r="O20" s="77">
        <v>26843356.329999998</v>
      </c>
      <c r="P20" s="69">
        <v>4.7842763923283487</v>
      </c>
    </row>
    <row r="21" spans="1:16" x14ac:dyDescent="0.25">
      <c r="A21" s="29" t="s">
        <v>547</v>
      </c>
      <c r="B21" t="s">
        <v>546</v>
      </c>
      <c r="C21" t="s">
        <v>548</v>
      </c>
      <c r="D21" s="70">
        <v>44558</v>
      </c>
      <c r="E21" s="73">
        <v>17</v>
      </c>
      <c r="F21" s="77">
        <v>151.30000000000001</v>
      </c>
      <c r="G21" s="15">
        <v>1</v>
      </c>
      <c r="H21" s="73">
        <v>0</v>
      </c>
      <c r="I21" s="77">
        <v>0</v>
      </c>
      <c r="J21" s="71">
        <v>0</v>
      </c>
      <c r="K21" s="73">
        <v>17</v>
      </c>
      <c r="L21" s="77">
        <v>151.30000000000001</v>
      </c>
      <c r="M21" s="69">
        <v>8.9</v>
      </c>
      <c r="N21" s="77">
        <v>0</v>
      </c>
      <c r="O21" s="77">
        <v>0</v>
      </c>
      <c r="P21" s="71">
        <v>0</v>
      </c>
    </row>
    <row r="22" spans="1:16" x14ac:dyDescent="0.25">
      <c r="A22" s="29" t="s">
        <v>533</v>
      </c>
      <c r="B22" t="s">
        <v>532</v>
      </c>
      <c r="C22" t="s">
        <v>534</v>
      </c>
      <c r="D22" s="15" t="s">
        <v>573</v>
      </c>
      <c r="E22" s="73">
        <v>19392665.309999999</v>
      </c>
      <c r="F22" s="77">
        <v>73295811.799999997</v>
      </c>
      <c r="G22" s="15">
        <v>11</v>
      </c>
      <c r="H22" s="73">
        <v>9552611</v>
      </c>
      <c r="I22" s="77">
        <v>17871858.289999999</v>
      </c>
      <c r="J22" s="69">
        <v>1.8708872673659589</v>
      </c>
      <c r="K22" s="73">
        <v>4944765.3099999996</v>
      </c>
      <c r="L22" s="77">
        <v>29340274.809999999</v>
      </c>
      <c r="M22" s="69">
        <v>5.9336031076467819</v>
      </c>
      <c r="N22" s="77">
        <v>4895289</v>
      </c>
      <c r="O22" s="77">
        <v>26083678.699999999</v>
      </c>
      <c r="P22" s="69">
        <v>5.3283225362179838</v>
      </c>
    </row>
    <row r="23" spans="1:16" x14ac:dyDescent="0.25">
      <c r="A23" s="29" t="s">
        <v>353</v>
      </c>
      <c r="B23" t="s">
        <v>509</v>
      </c>
      <c r="C23" t="s">
        <v>510</v>
      </c>
      <c r="D23" s="15" t="s">
        <v>573</v>
      </c>
      <c r="E23" s="73">
        <v>1</v>
      </c>
      <c r="F23" s="77">
        <v>2</v>
      </c>
      <c r="G23" s="15">
        <v>1</v>
      </c>
      <c r="H23" s="73">
        <v>0</v>
      </c>
      <c r="I23" s="77">
        <v>0</v>
      </c>
      <c r="J23" s="71">
        <v>0</v>
      </c>
      <c r="K23" s="73">
        <v>1</v>
      </c>
      <c r="L23" s="77">
        <v>2</v>
      </c>
      <c r="M23" s="69">
        <v>2</v>
      </c>
      <c r="N23" s="77">
        <v>0</v>
      </c>
      <c r="O23" s="77">
        <v>0</v>
      </c>
      <c r="P23" s="71">
        <v>0</v>
      </c>
    </row>
    <row r="24" spans="1:16" x14ac:dyDescent="0.25">
      <c r="A24" s="29" t="s">
        <v>245</v>
      </c>
      <c r="B24" t="s">
        <v>244</v>
      </c>
      <c r="C24" t="s">
        <v>246</v>
      </c>
      <c r="D24" s="15" t="s">
        <v>573</v>
      </c>
      <c r="E24" s="73">
        <v>3</v>
      </c>
      <c r="F24" s="77">
        <v>11</v>
      </c>
      <c r="G24" s="15">
        <v>2</v>
      </c>
      <c r="H24" s="73">
        <v>0</v>
      </c>
      <c r="I24" s="77">
        <v>0</v>
      </c>
      <c r="J24" s="71">
        <v>0</v>
      </c>
      <c r="K24" s="73">
        <v>3</v>
      </c>
      <c r="L24" s="77">
        <v>11</v>
      </c>
      <c r="M24" s="69">
        <v>3.6666666666666665</v>
      </c>
      <c r="N24" s="77">
        <v>0</v>
      </c>
      <c r="O24" s="77">
        <v>0</v>
      </c>
      <c r="P24" s="71">
        <v>0</v>
      </c>
    </row>
    <row r="25" spans="1:16" x14ac:dyDescent="0.25">
      <c r="A25" s="29" t="s">
        <v>124</v>
      </c>
      <c r="B25" t="s">
        <v>123</v>
      </c>
      <c r="C25" t="s">
        <v>465</v>
      </c>
      <c r="D25" s="70">
        <v>44474.488356481481</v>
      </c>
      <c r="E25" s="73">
        <v>16996429.039999999</v>
      </c>
      <c r="F25" s="77">
        <v>72197347.790000007</v>
      </c>
      <c r="G25" s="15">
        <v>7</v>
      </c>
      <c r="H25" s="73">
        <v>11635423.810000001</v>
      </c>
      <c r="I25" s="77">
        <v>33358610.920000002</v>
      </c>
      <c r="J25" s="69">
        <v>2.8669871819649688</v>
      </c>
      <c r="K25" s="73">
        <v>4795906.2300000004</v>
      </c>
      <c r="L25" s="77">
        <v>36719533.259999998</v>
      </c>
      <c r="M25" s="69">
        <v>7.6564326946817713</v>
      </c>
      <c r="N25" s="77">
        <v>565099</v>
      </c>
      <c r="O25" s="77">
        <v>2119203.61</v>
      </c>
      <c r="P25" s="69">
        <v>3.7501457443739943</v>
      </c>
    </row>
    <row r="26" spans="1:16" x14ac:dyDescent="0.25">
      <c r="A26" s="29" t="s">
        <v>120</v>
      </c>
      <c r="B26" t="s">
        <v>119</v>
      </c>
      <c r="C26" t="s">
        <v>121</v>
      </c>
      <c r="D26" s="15" t="s">
        <v>573</v>
      </c>
      <c r="E26" s="73">
        <v>28637014.5</v>
      </c>
      <c r="F26" s="77">
        <v>221284956.94</v>
      </c>
      <c r="G26" s="15">
        <v>7</v>
      </c>
      <c r="H26" s="73">
        <v>9696873</v>
      </c>
      <c r="I26" s="77">
        <v>37188631.270000003</v>
      </c>
      <c r="J26" s="69">
        <v>3.8351158430145476</v>
      </c>
      <c r="K26" s="73">
        <v>8546866.5</v>
      </c>
      <c r="L26" s="77">
        <v>86324463.120000005</v>
      </c>
      <c r="M26" s="69">
        <v>10.100130044151269</v>
      </c>
      <c r="N26" s="77">
        <v>10393275</v>
      </c>
      <c r="O26" s="77">
        <v>97771862.549999997</v>
      </c>
      <c r="P26" s="69">
        <v>9.4072236662649651</v>
      </c>
    </row>
    <row r="27" spans="1:16" x14ac:dyDescent="0.25">
      <c r="A27" s="29" t="s">
        <v>469</v>
      </c>
      <c r="B27" t="s">
        <v>468</v>
      </c>
      <c r="C27" t="s">
        <v>470</v>
      </c>
      <c r="D27" s="15" t="s">
        <v>573</v>
      </c>
      <c r="E27" s="73">
        <v>30566645</v>
      </c>
      <c r="F27" s="77">
        <v>103297104.98999999</v>
      </c>
      <c r="G27" s="15">
        <v>26</v>
      </c>
      <c r="H27" s="73">
        <v>17337896</v>
      </c>
      <c r="I27" s="77">
        <v>28306599.050000001</v>
      </c>
      <c r="J27" s="69">
        <v>1.6326432601741296</v>
      </c>
      <c r="K27" s="73">
        <v>6636079</v>
      </c>
      <c r="L27" s="77">
        <v>43046043.810000002</v>
      </c>
      <c r="M27" s="69">
        <v>6.4866683790232154</v>
      </c>
      <c r="N27" s="77">
        <v>6592670</v>
      </c>
      <c r="O27" s="77">
        <v>31944462.129999999</v>
      </c>
      <c r="P27" s="69">
        <v>4.8454514073963963</v>
      </c>
    </row>
    <row r="28" spans="1:16" x14ac:dyDescent="0.25">
      <c r="A28" s="29" t="s">
        <v>90</v>
      </c>
      <c r="B28" t="s">
        <v>89</v>
      </c>
      <c r="C28" t="s">
        <v>91</v>
      </c>
      <c r="D28" s="15" t="s">
        <v>573</v>
      </c>
      <c r="E28" s="73">
        <v>8350.51</v>
      </c>
      <c r="F28" s="77">
        <v>0</v>
      </c>
      <c r="G28" s="15">
        <v>15</v>
      </c>
      <c r="H28" s="73">
        <v>8350.51</v>
      </c>
      <c r="I28" s="77">
        <v>0</v>
      </c>
      <c r="J28" s="71">
        <v>0</v>
      </c>
      <c r="K28" s="73">
        <v>0</v>
      </c>
      <c r="L28" s="77">
        <v>0</v>
      </c>
      <c r="M28" s="71">
        <v>0</v>
      </c>
      <c r="N28" s="77">
        <v>0</v>
      </c>
      <c r="O28" s="77">
        <v>0</v>
      </c>
      <c r="P28" s="71">
        <v>0</v>
      </c>
    </row>
    <row r="29" spans="1:16" x14ac:dyDescent="0.25">
      <c r="A29" s="29" t="s">
        <v>446</v>
      </c>
      <c r="B29" t="s">
        <v>77</v>
      </c>
      <c r="C29" t="s">
        <v>79</v>
      </c>
      <c r="D29" s="15" t="s">
        <v>573</v>
      </c>
      <c r="E29" s="73">
        <v>33614.26</v>
      </c>
      <c r="F29" s="77">
        <v>18360</v>
      </c>
      <c r="G29" s="15">
        <v>19</v>
      </c>
      <c r="H29" s="73">
        <v>33614.26</v>
      </c>
      <c r="I29" s="77">
        <v>18360</v>
      </c>
      <c r="J29" s="69">
        <v>0.54619676292145058</v>
      </c>
      <c r="K29" s="73">
        <v>0</v>
      </c>
      <c r="L29" s="77">
        <v>0</v>
      </c>
      <c r="M29" s="71">
        <v>0</v>
      </c>
      <c r="N29" s="77">
        <v>0</v>
      </c>
      <c r="O29" s="77">
        <v>0</v>
      </c>
      <c r="P29" s="71">
        <v>0</v>
      </c>
    </row>
    <row r="30" spans="1:16" x14ac:dyDescent="0.25">
      <c r="A30" s="29" t="s">
        <v>42</v>
      </c>
      <c r="B30" t="s">
        <v>41</v>
      </c>
      <c r="C30" t="s">
        <v>43</v>
      </c>
      <c r="D30" s="15" t="s">
        <v>573</v>
      </c>
      <c r="E30" s="73">
        <v>105900</v>
      </c>
      <c r="F30" s="77">
        <v>451520.25</v>
      </c>
      <c r="G30" s="15">
        <v>1</v>
      </c>
      <c r="H30" s="73">
        <v>4046</v>
      </c>
      <c r="I30" s="77">
        <v>1011.5</v>
      </c>
      <c r="J30" s="69">
        <v>0.25</v>
      </c>
      <c r="K30" s="73">
        <v>98431</v>
      </c>
      <c r="L30" s="77">
        <v>448797.25</v>
      </c>
      <c r="M30" s="69">
        <v>4.5595112312178072</v>
      </c>
      <c r="N30" s="77">
        <v>3423</v>
      </c>
      <c r="O30" s="77">
        <v>1711.5</v>
      </c>
      <c r="P30" s="69">
        <v>0.5</v>
      </c>
    </row>
    <row r="31" spans="1:16" x14ac:dyDescent="0.25">
      <c r="A31" s="29" t="s">
        <v>93</v>
      </c>
      <c r="B31" t="s">
        <v>92</v>
      </c>
      <c r="C31" t="s">
        <v>94</v>
      </c>
      <c r="D31" s="15" t="s">
        <v>573</v>
      </c>
      <c r="E31" s="73">
        <v>9442.17</v>
      </c>
      <c r="F31" s="77">
        <v>0</v>
      </c>
      <c r="G31" s="15">
        <v>16</v>
      </c>
      <c r="H31" s="73">
        <v>9442.17</v>
      </c>
      <c r="I31" s="77">
        <v>0</v>
      </c>
      <c r="J31" s="71">
        <v>0</v>
      </c>
      <c r="K31" s="73">
        <v>0</v>
      </c>
      <c r="L31" s="77">
        <v>0</v>
      </c>
      <c r="M31" s="71">
        <v>0</v>
      </c>
      <c r="N31" s="77">
        <v>0</v>
      </c>
      <c r="O31" s="77">
        <v>0</v>
      </c>
      <c r="P31" s="71">
        <v>0</v>
      </c>
    </row>
    <row r="32" spans="1:16" x14ac:dyDescent="0.25">
      <c r="A32" s="29" t="s">
        <v>130</v>
      </c>
      <c r="B32" t="s">
        <v>129</v>
      </c>
      <c r="C32" t="s">
        <v>131</v>
      </c>
      <c r="D32" s="15" t="s">
        <v>573</v>
      </c>
      <c r="E32" s="73">
        <v>36075495.840000004</v>
      </c>
      <c r="F32" s="77">
        <v>135066258.15000001</v>
      </c>
      <c r="G32" s="15">
        <v>32</v>
      </c>
      <c r="H32" s="73">
        <v>16241259.08</v>
      </c>
      <c r="I32" s="77">
        <v>27454153.68</v>
      </c>
      <c r="J32" s="69">
        <v>1.6903956488082819</v>
      </c>
      <c r="K32" s="73">
        <v>8638297.7599999998</v>
      </c>
      <c r="L32" s="77">
        <v>56527398.530000001</v>
      </c>
      <c r="M32" s="69">
        <v>6.5438122302003174</v>
      </c>
      <c r="N32" s="77">
        <v>11195939</v>
      </c>
      <c r="O32" s="77">
        <v>51084705.939999998</v>
      </c>
      <c r="P32" s="69">
        <v>4.5627888772884519</v>
      </c>
    </row>
    <row r="33" spans="1:16" x14ac:dyDescent="0.25">
      <c r="A33" s="29" t="s">
        <v>25</v>
      </c>
      <c r="B33" t="s">
        <v>24</v>
      </c>
      <c r="C33" t="s">
        <v>26</v>
      </c>
      <c r="D33" s="15" t="s">
        <v>573</v>
      </c>
      <c r="E33" s="73">
        <v>12550612.18</v>
      </c>
      <c r="F33" s="77">
        <v>65705132.689999998</v>
      </c>
      <c r="G33" s="15">
        <v>32</v>
      </c>
      <c r="H33" s="73">
        <v>636158.66</v>
      </c>
      <c r="I33" s="77">
        <v>639814.92000000004</v>
      </c>
      <c r="J33" s="69">
        <v>1.0057474026998234</v>
      </c>
      <c r="K33" s="73">
        <v>4188839.52</v>
      </c>
      <c r="L33" s="77">
        <v>26388734.949999999</v>
      </c>
      <c r="M33" s="69">
        <v>6.2997722457507752</v>
      </c>
      <c r="N33" s="77">
        <v>7725614</v>
      </c>
      <c r="O33" s="77">
        <v>38676582.82</v>
      </c>
      <c r="P33" s="69">
        <v>5.0062794775923312</v>
      </c>
    </row>
    <row r="34" spans="1:16" ht="15.75" thickBot="1" x14ac:dyDescent="0.3">
      <c r="A34" s="29" t="s">
        <v>81</v>
      </c>
      <c r="B34" t="s">
        <v>80</v>
      </c>
      <c r="C34" t="s">
        <v>82</v>
      </c>
      <c r="D34" s="15" t="s">
        <v>573</v>
      </c>
      <c r="E34" s="73">
        <v>1531087.16</v>
      </c>
      <c r="F34" s="77">
        <v>9575547.4699999988</v>
      </c>
      <c r="G34" s="15">
        <v>8</v>
      </c>
      <c r="H34" s="73">
        <v>42129.16</v>
      </c>
      <c r="I34" s="77">
        <v>29983.5</v>
      </c>
      <c r="J34" s="69">
        <v>0.71170419728283207</v>
      </c>
      <c r="K34" s="73">
        <v>1018606</v>
      </c>
      <c r="L34" s="77">
        <v>7525848.0899999999</v>
      </c>
      <c r="M34" s="69">
        <v>7.3883798936978575</v>
      </c>
      <c r="N34" s="77">
        <v>470352</v>
      </c>
      <c r="O34" s="77">
        <v>2019715.88</v>
      </c>
      <c r="P34" s="69">
        <v>4.2940518590332344</v>
      </c>
    </row>
    <row r="35" spans="1:16" x14ac:dyDescent="0.25">
      <c r="A35" s="44"/>
      <c r="B35" s="45"/>
      <c r="C35" s="45"/>
      <c r="D35" s="46"/>
      <c r="E35" s="44"/>
      <c r="F35" s="45"/>
      <c r="G35" s="46"/>
      <c r="H35" s="44"/>
      <c r="I35" s="45"/>
      <c r="J35" s="46"/>
      <c r="K35" s="44"/>
      <c r="L35" s="45"/>
      <c r="M35" s="46"/>
      <c r="N35" s="45"/>
      <c r="O35" s="45"/>
      <c r="P35" s="46"/>
    </row>
    <row r="36" spans="1:16" x14ac:dyDescent="0.25">
      <c r="A36" s="29" t="s">
        <v>284</v>
      </c>
      <c r="D36" s="15"/>
      <c r="E36" s="47">
        <v>424765681.75</v>
      </c>
      <c r="F36" s="48">
        <v>1747533671.8700001</v>
      </c>
      <c r="G36" s="72"/>
      <c r="H36" s="47">
        <v>198464242.81999999</v>
      </c>
      <c r="I36" s="48">
        <v>372932949.10000002</v>
      </c>
      <c r="J36" s="72"/>
      <c r="K36" s="47">
        <v>104975902.62</v>
      </c>
      <c r="L36" s="48">
        <v>735028084.24000001</v>
      </c>
      <c r="M36" s="72"/>
      <c r="N36" s="48">
        <v>121325536.31</v>
      </c>
      <c r="O36" s="48">
        <v>639572638.52999985</v>
      </c>
      <c r="P36" s="72"/>
    </row>
    <row r="37" spans="1:16" ht="15.75" thickBot="1" x14ac:dyDescent="0.3">
      <c r="A37" s="28"/>
      <c r="B37" s="22"/>
      <c r="C37" s="22"/>
      <c r="D37" s="23"/>
      <c r="E37" s="28"/>
      <c r="F37" s="22"/>
      <c r="G37" s="23"/>
      <c r="H37" s="28"/>
      <c r="I37" s="22"/>
      <c r="J37" s="23"/>
      <c r="K37" s="28"/>
      <c r="L37" s="22"/>
      <c r="M37" s="23"/>
      <c r="N37" s="22"/>
      <c r="O37" s="22"/>
      <c r="P37" s="23"/>
    </row>
  </sheetData>
  <sortState xmlns:xlrd2="http://schemas.microsoft.com/office/spreadsheetml/2017/richdata2" ref="A3:P34">
    <sortCondition ref="A3:A34"/>
  </sortState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3FFAC-8B66-4C07-9488-EFF6CC8E60BC}">
  <dimension ref="A1:M31"/>
  <sheetViews>
    <sheetView workbookViewId="0">
      <selection activeCell="A3" sqref="A3:M29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8.85546875" bestFit="1" customWidth="1"/>
    <col min="4" max="4" width="17.85546875" bestFit="1" customWidth="1"/>
    <col min="5" max="6" width="11.140625" bestFit="1" customWidth="1"/>
    <col min="7" max="7" width="12.7109375" bestFit="1" customWidth="1"/>
    <col min="8" max="9" width="11.140625" bestFit="1" customWidth="1"/>
    <col min="10" max="10" width="12.7109375" bestFit="1" customWidth="1"/>
    <col min="11" max="11" width="10.140625" bestFit="1" customWidth="1"/>
    <col min="12" max="12" width="11.140625" bestFit="1" customWidth="1"/>
    <col min="13" max="13" width="12.7109375" bestFit="1" customWidth="1"/>
  </cols>
  <sheetData>
    <row r="1" spans="1:13" ht="19.5" thickBot="1" x14ac:dyDescent="0.35">
      <c r="A1" s="93" t="s">
        <v>554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ht="15.75" thickBot="1" x14ac:dyDescent="0.3">
      <c r="A2" s="24"/>
      <c r="B2" s="25"/>
      <c r="C2" s="25"/>
      <c r="D2" s="67" t="s">
        <v>545</v>
      </c>
      <c r="E2" s="43" t="s">
        <v>454</v>
      </c>
      <c r="F2" s="31" t="s">
        <v>456</v>
      </c>
      <c r="G2" s="32" t="s">
        <v>472</v>
      </c>
      <c r="H2" s="43" t="s">
        <v>473</v>
      </c>
      <c r="I2" s="31" t="s">
        <v>474</v>
      </c>
      <c r="J2" s="32" t="s">
        <v>472</v>
      </c>
      <c r="K2" s="43" t="s">
        <v>455</v>
      </c>
      <c r="L2" s="31" t="s">
        <v>457</v>
      </c>
      <c r="M2" s="32" t="s">
        <v>472</v>
      </c>
    </row>
    <row r="3" spans="1:13" x14ac:dyDescent="0.25">
      <c r="A3" s="6" t="s">
        <v>528</v>
      </c>
      <c r="B3" s="1" t="s">
        <v>527</v>
      </c>
      <c r="C3" s="1" t="s">
        <v>420</v>
      </c>
      <c r="D3" s="7">
        <v>65</v>
      </c>
      <c r="E3" s="14">
        <v>5054046</v>
      </c>
      <c r="F3" s="2">
        <v>16853319</v>
      </c>
      <c r="G3" s="42">
        <f t="shared" ref="G3:G9" si="0">SUM(F3/E3)</f>
        <v>3.3346192337782443</v>
      </c>
      <c r="H3" s="14">
        <v>37967314</v>
      </c>
      <c r="I3" s="2">
        <v>70524431</v>
      </c>
      <c r="J3" s="42">
        <f t="shared" ref="J3:J8" si="1">SUM(I3/H3)</f>
        <v>1.8575038255273997</v>
      </c>
      <c r="K3" s="14">
        <v>3746340</v>
      </c>
      <c r="L3" s="2">
        <v>27659299</v>
      </c>
      <c r="M3" s="17">
        <f t="shared" ref="M3:M9" si="2">SUM(L3/K3)</f>
        <v>7.3830188931063381</v>
      </c>
    </row>
    <row r="4" spans="1:13" x14ac:dyDescent="0.25">
      <c r="A4" s="6" t="s">
        <v>522</v>
      </c>
      <c r="B4" s="1" t="s">
        <v>523</v>
      </c>
      <c r="C4" s="1" t="s">
        <v>524</v>
      </c>
      <c r="D4" s="7">
        <v>35</v>
      </c>
      <c r="E4" s="14">
        <v>5086868</v>
      </c>
      <c r="F4" s="2">
        <v>16303673</v>
      </c>
      <c r="G4" s="42">
        <f t="shared" si="0"/>
        <v>3.205051320380242</v>
      </c>
      <c r="H4" s="14">
        <v>29507956</v>
      </c>
      <c r="I4" s="2">
        <v>55332777</v>
      </c>
      <c r="J4" s="42">
        <f t="shared" si="1"/>
        <v>1.8751816289816889</v>
      </c>
      <c r="K4" s="14">
        <v>3679504</v>
      </c>
      <c r="L4" s="2">
        <v>27466382</v>
      </c>
      <c r="M4" s="17">
        <f t="shared" si="2"/>
        <v>7.4646968721871207</v>
      </c>
    </row>
    <row r="5" spans="1:13" x14ac:dyDescent="0.25">
      <c r="A5" s="6" t="s">
        <v>30</v>
      </c>
      <c r="B5" s="1" t="s">
        <v>31</v>
      </c>
      <c r="C5" s="1" t="s">
        <v>122</v>
      </c>
      <c r="D5" s="7">
        <v>42</v>
      </c>
      <c r="E5" s="14">
        <v>7316438</v>
      </c>
      <c r="F5" s="2">
        <v>41454153</v>
      </c>
      <c r="G5" s="42">
        <f t="shared" si="0"/>
        <v>5.6658927472630811</v>
      </c>
      <c r="H5" s="14">
        <v>28767513</v>
      </c>
      <c r="I5" s="2">
        <v>56060642</v>
      </c>
      <c r="J5" s="42">
        <f t="shared" si="1"/>
        <v>1.9487482981236508</v>
      </c>
      <c r="K5" s="14">
        <v>6286597</v>
      </c>
      <c r="L5" s="2">
        <v>63369920</v>
      </c>
      <c r="M5" s="17">
        <f t="shared" si="2"/>
        <v>10.080162606255817</v>
      </c>
    </row>
    <row r="6" spans="1:13" x14ac:dyDescent="0.25">
      <c r="A6" s="6" t="s">
        <v>35</v>
      </c>
      <c r="B6" s="1" t="s">
        <v>36</v>
      </c>
      <c r="C6" s="1" t="s">
        <v>37</v>
      </c>
      <c r="D6" s="7">
        <v>76</v>
      </c>
      <c r="E6" s="14">
        <v>3843</v>
      </c>
      <c r="F6" s="2">
        <v>1922</v>
      </c>
      <c r="G6" s="42">
        <f t="shared" si="0"/>
        <v>0.5001301066874837</v>
      </c>
      <c r="H6" s="14">
        <v>67828</v>
      </c>
      <c r="I6" s="2">
        <v>16716</v>
      </c>
      <c r="J6" s="42">
        <f t="shared" si="1"/>
        <v>0.24644689508757445</v>
      </c>
      <c r="K6" s="14">
        <v>182395</v>
      </c>
      <c r="L6" s="2">
        <v>967433</v>
      </c>
      <c r="M6" s="17">
        <f t="shared" si="2"/>
        <v>5.3040543874557962</v>
      </c>
    </row>
    <row r="7" spans="1:13" x14ac:dyDescent="0.25">
      <c r="A7" s="6" t="s">
        <v>56</v>
      </c>
      <c r="B7" s="1" t="s">
        <v>57</v>
      </c>
      <c r="C7" s="1" t="s">
        <v>58</v>
      </c>
      <c r="D7" s="7">
        <v>33</v>
      </c>
      <c r="E7" s="14">
        <v>9472245</v>
      </c>
      <c r="F7" s="2">
        <v>35298101</v>
      </c>
      <c r="G7" s="42">
        <f t="shared" si="0"/>
        <v>3.7264767750411862</v>
      </c>
      <c r="H7" s="14">
        <v>36207176</v>
      </c>
      <c r="I7" s="2">
        <v>70631584</v>
      </c>
      <c r="J7" s="42">
        <f t="shared" si="1"/>
        <v>1.9507620257376603</v>
      </c>
      <c r="K7" s="14">
        <v>5698962</v>
      </c>
      <c r="L7" s="2">
        <v>35526684</v>
      </c>
      <c r="M7" s="17">
        <f t="shared" si="2"/>
        <v>6.2338868025440419</v>
      </c>
    </row>
    <row r="8" spans="1:13" x14ac:dyDescent="0.25">
      <c r="A8" s="6" t="s">
        <v>83</v>
      </c>
      <c r="B8" s="1" t="s">
        <v>84</v>
      </c>
      <c r="C8" s="1" t="s">
        <v>85</v>
      </c>
      <c r="D8" s="7">
        <v>39</v>
      </c>
      <c r="E8" s="14">
        <v>14059151</v>
      </c>
      <c r="F8" s="2">
        <v>52623196</v>
      </c>
      <c r="G8" s="42">
        <f t="shared" si="0"/>
        <v>3.7429853338939174</v>
      </c>
      <c r="H8" s="14">
        <v>31407296</v>
      </c>
      <c r="I8" s="2">
        <v>62301519</v>
      </c>
      <c r="J8" s="42">
        <f t="shared" si="1"/>
        <v>1.9836638913455014</v>
      </c>
      <c r="K8" s="14">
        <v>8963876</v>
      </c>
      <c r="L8" s="2">
        <v>77168231</v>
      </c>
      <c r="M8" s="17">
        <f t="shared" si="2"/>
        <v>8.6088017058692028</v>
      </c>
    </row>
    <row r="9" spans="1:13" x14ac:dyDescent="0.25">
      <c r="A9" s="6" t="s">
        <v>450</v>
      </c>
      <c r="B9" s="1" t="s">
        <v>78</v>
      </c>
      <c r="C9" s="1" t="s">
        <v>451</v>
      </c>
      <c r="D9" s="7">
        <v>10</v>
      </c>
      <c r="E9" s="14">
        <v>5982</v>
      </c>
      <c r="F9" s="2">
        <v>9262</v>
      </c>
      <c r="G9" s="42">
        <f t="shared" si="0"/>
        <v>1.5483116014710798</v>
      </c>
      <c r="H9" s="14"/>
      <c r="I9" s="2"/>
      <c r="J9" s="42"/>
      <c r="K9" s="14">
        <v>1789391</v>
      </c>
      <c r="L9" s="2">
        <v>11622592</v>
      </c>
      <c r="M9" s="17">
        <f t="shared" si="2"/>
        <v>6.4952780024041701</v>
      </c>
    </row>
    <row r="10" spans="1:13" x14ac:dyDescent="0.25">
      <c r="A10" s="6" t="s">
        <v>74</v>
      </c>
      <c r="B10" s="1" t="s">
        <v>531</v>
      </c>
      <c r="C10" s="1" t="s">
        <v>76</v>
      </c>
      <c r="D10" s="7">
        <v>44</v>
      </c>
      <c r="E10" s="14"/>
      <c r="F10" s="2"/>
      <c r="G10" s="42"/>
      <c r="H10" s="14">
        <v>36659</v>
      </c>
      <c r="I10" s="2">
        <v>0</v>
      </c>
      <c r="J10" s="42">
        <f t="shared" ref="J10:J17" si="3">SUM(I10/H10)</f>
        <v>0</v>
      </c>
      <c r="K10" s="14"/>
      <c r="L10" s="2"/>
      <c r="M10" s="17"/>
    </row>
    <row r="11" spans="1:13" x14ac:dyDescent="0.25">
      <c r="A11" s="6" t="s">
        <v>550</v>
      </c>
      <c r="B11" s="1" t="s">
        <v>551</v>
      </c>
      <c r="C11" s="1" t="s">
        <v>552</v>
      </c>
      <c r="D11" s="7">
        <v>20</v>
      </c>
      <c r="E11" s="14">
        <v>24125</v>
      </c>
      <c r="F11" s="2">
        <v>32339</v>
      </c>
      <c r="G11" s="42">
        <f t="shared" ref="G11:G23" si="4">SUM(F11/E11)</f>
        <v>1.3404766839378239</v>
      </c>
      <c r="H11" s="14">
        <v>25487509</v>
      </c>
      <c r="I11" s="2">
        <v>52241270</v>
      </c>
      <c r="J11" s="42">
        <f t="shared" si="3"/>
        <v>2.0496812772091615</v>
      </c>
      <c r="K11" s="14">
        <v>4065009</v>
      </c>
      <c r="L11" s="2">
        <v>39656314</v>
      </c>
      <c r="M11" s="17">
        <f t="shared" ref="M11:M18" si="5">SUM(L11/K11)</f>
        <v>9.755529200550356</v>
      </c>
    </row>
    <row r="12" spans="1:13" x14ac:dyDescent="0.25">
      <c r="A12" s="6" t="s">
        <v>550</v>
      </c>
      <c r="B12" s="1" t="s">
        <v>555</v>
      </c>
      <c r="C12" s="1" t="s">
        <v>552</v>
      </c>
      <c r="D12" s="7">
        <v>20</v>
      </c>
      <c r="E12" s="14">
        <v>9732011</v>
      </c>
      <c r="F12" s="2">
        <v>36268461</v>
      </c>
      <c r="G12" s="42">
        <f t="shared" si="4"/>
        <v>3.7267180441945658</v>
      </c>
      <c r="H12" s="14">
        <v>5151189</v>
      </c>
      <c r="I12" s="2">
        <v>8979816</v>
      </c>
      <c r="J12" s="42">
        <f t="shared" si="3"/>
        <v>1.743251121245988</v>
      </c>
      <c r="K12" s="14">
        <v>2531103</v>
      </c>
      <c r="L12" s="2">
        <v>15599638</v>
      </c>
      <c r="M12" s="17">
        <f t="shared" si="5"/>
        <v>6.163177871465523</v>
      </c>
    </row>
    <row r="13" spans="1:13" x14ac:dyDescent="0.25">
      <c r="A13" s="6" t="s">
        <v>293</v>
      </c>
      <c r="B13" s="1" t="s">
        <v>294</v>
      </c>
      <c r="C13" s="1" t="s">
        <v>521</v>
      </c>
      <c r="D13" s="7">
        <v>38</v>
      </c>
      <c r="E13" s="14">
        <v>8455772</v>
      </c>
      <c r="F13" s="2">
        <v>30650047</v>
      </c>
      <c r="G13" s="42">
        <f t="shared" si="4"/>
        <v>3.6247485149788807</v>
      </c>
      <c r="H13" s="14">
        <v>24521770</v>
      </c>
      <c r="I13" s="2">
        <v>47773737</v>
      </c>
      <c r="J13" s="42">
        <f t="shared" si="3"/>
        <v>1.9482173187335172</v>
      </c>
      <c r="K13" s="14">
        <v>10503938</v>
      </c>
      <c r="L13" s="2">
        <v>91816532</v>
      </c>
      <c r="M13" s="17">
        <f t="shared" si="5"/>
        <v>8.741153270325853</v>
      </c>
    </row>
    <row r="14" spans="1:13" x14ac:dyDescent="0.25">
      <c r="A14" s="6" t="s">
        <v>479</v>
      </c>
      <c r="B14" s="1" t="s">
        <v>480</v>
      </c>
      <c r="C14" s="1" t="s">
        <v>397</v>
      </c>
      <c r="D14" s="7">
        <v>4</v>
      </c>
      <c r="E14" s="14">
        <v>398</v>
      </c>
      <c r="F14" s="2">
        <v>398</v>
      </c>
      <c r="G14" s="42">
        <f t="shared" si="4"/>
        <v>1</v>
      </c>
      <c r="H14" s="14">
        <v>558688</v>
      </c>
      <c r="I14" s="2">
        <v>1065794</v>
      </c>
      <c r="J14" s="42">
        <f t="shared" si="3"/>
        <v>1.907672976688241</v>
      </c>
      <c r="K14" s="14">
        <v>1183619</v>
      </c>
      <c r="L14" s="2">
        <v>12157750</v>
      </c>
      <c r="M14" s="17">
        <f t="shared" si="5"/>
        <v>10.271675260366722</v>
      </c>
    </row>
    <row r="15" spans="1:13" x14ac:dyDescent="0.25">
      <c r="A15" s="6" t="s">
        <v>479</v>
      </c>
      <c r="B15" s="1" t="s">
        <v>480</v>
      </c>
      <c r="C15" s="1" t="s">
        <v>397</v>
      </c>
      <c r="D15" s="7">
        <v>4</v>
      </c>
      <c r="E15" s="14">
        <v>1021701</v>
      </c>
      <c r="F15" s="2">
        <v>3896992</v>
      </c>
      <c r="G15" s="42">
        <f t="shared" si="4"/>
        <v>3.8142196200258196</v>
      </c>
      <c r="H15" s="14">
        <v>1107876</v>
      </c>
      <c r="I15" s="2">
        <v>1917277</v>
      </c>
      <c r="J15" s="42">
        <f t="shared" si="3"/>
        <v>1.7305880802544689</v>
      </c>
      <c r="K15" s="14">
        <v>55436</v>
      </c>
      <c r="L15" s="2">
        <v>456614</v>
      </c>
      <c r="M15" s="17">
        <f t="shared" si="5"/>
        <v>8.2367775452774374</v>
      </c>
    </row>
    <row r="16" spans="1:13" x14ac:dyDescent="0.25">
      <c r="A16" s="6" t="s">
        <v>27</v>
      </c>
      <c r="B16" s="1" t="s">
        <v>28</v>
      </c>
      <c r="C16" s="1" t="s">
        <v>29</v>
      </c>
      <c r="D16" s="7">
        <v>15</v>
      </c>
      <c r="E16" s="14">
        <v>17751</v>
      </c>
      <c r="F16" s="2">
        <v>17751</v>
      </c>
      <c r="G16" s="42">
        <f t="shared" si="4"/>
        <v>1</v>
      </c>
      <c r="H16" s="14">
        <v>17448383</v>
      </c>
      <c r="I16" s="2">
        <v>35795977</v>
      </c>
      <c r="J16" s="42">
        <f t="shared" si="3"/>
        <v>2.0515354918561797</v>
      </c>
      <c r="K16" s="14">
        <v>3571586</v>
      </c>
      <c r="L16" s="2">
        <v>35841526</v>
      </c>
      <c r="M16" s="17">
        <f t="shared" si="5"/>
        <v>10.035184929048327</v>
      </c>
    </row>
    <row r="17" spans="1:13" x14ac:dyDescent="0.25">
      <c r="A17" s="6" t="s">
        <v>556</v>
      </c>
      <c r="B17" s="1" t="s">
        <v>28</v>
      </c>
      <c r="C17" s="1" t="s">
        <v>29</v>
      </c>
      <c r="D17" s="7">
        <v>28</v>
      </c>
      <c r="E17" s="14">
        <v>5256932</v>
      </c>
      <c r="F17" s="2">
        <v>18930663</v>
      </c>
      <c r="G17" s="42">
        <f t="shared" si="4"/>
        <v>3.60108576637476</v>
      </c>
      <c r="H17" s="14">
        <v>7720870</v>
      </c>
      <c r="I17" s="2">
        <v>13984234</v>
      </c>
      <c r="J17" s="42">
        <f t="shared" si="3"/>
        <v>1.8112251598589277</v>
      </c>
      <c r="K17" s="14">
        <v>2435333</v>
      </c>
      <c r="L17" s="2">
        <v>15593195</v>
      </c>
      <c r="M17" s="17">
        <f t="shared" si="5"/>
        <v>6.4029005478922185</v>
      </c>
    </row>
    <row r="18" spans="1:13" x14ac:dyDescent="0.25">
      <c r="A18" s="6" t="s">
        <v>546</v>
      </c>
      <c r="B18" s="1" t="s">
        <v>547</v>
      </c>
      <c r="C18" s="1" t="s">
        <v>548</v>
      </c>
      <c r="D18" s="7">
        <v>46</v>
      </c>
      <c r="E18" s="14">
        <v>117</v>
      </c>
      <c r="F18" s="2">
        <v>0</v>
      </c>
      <c r="G18" s="42">
        <f t="shared" si="4"/>
        <v>0</v>
      </c>
      <c r="H18" s="14"/>
      <c r="I18" s="2"/>
      <c r="J18" s="42"/>
      <c r="K18" s="14">
        <v>6958</v>
      </c>
      <c r="L18" s="2">
        <v>57401</v>
      </c>
      <c r="M18" s="17">
        <f t="shared" si="5"/>
        <v>8.2496407013509625</v>
      </c>
    </row>
    <row r="19" spans="1:13" x14ac:dyDescent="0.25">
      <c r="A19" s="6" t="s">
        <v>274</v>
      </c>
      <c r="B19" s="1" t="s">
        <v>209</v>
      </c>
      <c r="C19" s="1" t="s">
        <v>275</v>
      </c>
      <c r="D19" s="7">
        <v>13</v>
      </c>
      <c r="E19" s="14">
        <v>10590</v>
      </c>
      <c r="F19" s="2">
        <v>28064</v>
      </c>
      <c r="G19" s="42">
        <f t="shared" si="4"/>
        <v>2.6500472143531635</v>
      </c>
      <c r="H19" s="14"/>
      <c r="I19" s="2"/>
      <c r="J19" s="42"/>
      <c r="K19" s="14"/>
      <c r="L19" s="2"/>
      <c r="M19" s="17"/>
    </row>
    <row r="20" spans="1:13" x14ac:dyDescent="0.25">
      <c r="A20" s="6" t="s">
        <v>532</v>
      </c>
      <c r="B20" s="1" t="s">
        <v>533</v>
      </c>
      <c r="C20" s="1" t="s">
        <v>534</v>
      </c>
      <c r="D20" s="7">
        <v>61</v>
      </c>
      <c r="E20" s="14">
        <v>7119582</v>
      </c>
      <c r="F20" s="2">
        <v>23903563</v>
      </c>
      <c r="G20" s="42">
        <f t="shared" si="4"/>
        <v>3.3574391024641614</v>
      </c>
      <c r="H20" s="14">
        <v>18997933</v>
      </c>
      <c r="I20" s="2">
        <v>35210340</v>
      </c>
      <c r="J20" s="42">
        <f t="shared" ref="J20:J29" si="6">SUM(I20/H20)</f>
        <v>1.8533774174274644</v>
      </c>
      <c r="K20" s="14">
        <v>3629685</v>
      </c>
      <c r="L20" s="2">
        <v>23922578</v>
      </c>
      <c r="M20" s="17">
        <f>SUM(L20/K20)</f>
        <v>6.590813803401673</v>
      </c>
    </row>
    <row r="21" spans="1:13" x14ac:dyDescent="0.25">
      <c r="A21" s="6" t="s">
        <v>123</v>
      </c>
      <c r="B21" s="1" t="s">
        <v>124</v>
      </c>
      <c r="C21" s="1" t="s">
        <v>465</v>
      </c>
      <c r="D21" s="7">
        <v>10</v>
      </c>
      <c r="E21" s="14">
        <v>2828235</v>
      </c>
      <c r="F21" s="2">
        <v>13130241</v>
      </c>
      <c r="G21" s="42">
        <f t="shared" si="4"/>
        <v>4.6425565768049681</v>
      </c>
      <c r="H21" s="14">
        <v>25500073</v>
      </c>
      <c r="I21" s="2">
        <v>75592059</v>
      </c>
      <c r="J21" s="42">
        <f t="shared" si="6"/>
        <v>2.9643859843067899</v>
      </c>
      <c r="K21" s="14">
        <v>219416</v>
      </c>
      <c r="L21" s="2">
        <v>1959675</v>
      </c>
      <c r="M21" s="17">
        <f>SUM(L21/K21)</f>
        <v>8.9313222372115071</v>
      </c>
    </row>
    <row r="22" spans="1:13" x14ac:dyDescent="0.25">
      <c r="A22" s="6" t="s">
        <v>119</v>
      </c>
      <c r="B22" s="1" t="s">
        <v>120</v>
      </c>
      <c r="C22" s="1" t="s">
        <v>121</v>
      </c>
      <c r="D22" s="7">
        <v>18</v>
      </c>
      <c r="E22" s="14">
        <v>9552509</v>
      </c>
      <c r="F22" s="2">
        <v>81777427</v>
      </c>
      <c r="G22" s="42">
        <f t="shared" si="4"/>
        <v>8.5608322378968715</v>
      </c>
      <c r="H22" s="14">
        <v>12074894</v>
      </c>
      <c r="I22" s="2">
        <v>44566068</v>
      </c>
      <c r="J22" s="42">
        <f t="shared" si="6"/>
        <v>3.6908040766237784</v>
      </c>
      <c r="K22" s="14">
        <v>2142150</v>
      </c>
      <c r="L22" s="2">
        <v>20553932</v>
      </c>
      <c r="M22" s="17">
        <f>SUM(L22/K22)</f>
        <v>9.5950012837569734</v>
      </c>
    </row>
    <row r="23" spans="1:13" x14ac:dyDescent="0.25">
      <c r="A23" s="6" t="s">
        <v>468</v>
      </c>
      <c r="B23" s="1" t="s">
        <v>469</v>
      </c>
      <c r="C23" s="1" t="s">
        <v>470</v>
      </c>
      <c r="D23" s="7">
        <v>34</v>
      </c>
      <c r="E23" s="14">
        <v>5854030</v>
      </c>
      <c r="F23" s="2">
        <v>19337544</v>
      </c>
      <c r="G23" s="42">
        <f t="shared" si="4"/>
        <v>3.3032874788820692</v>
      </c>
      <c r="H23" s="14">
        <v>27053482</v>
      </c>
      <c r="I23" s="2">
        <v>50032815</v>
      </c>
      <c r="J23" s="42">
        <f t="shared" si="6"/>
        <v>1.8494038955872667</v>
      </c>
      <c r="K23" s="14">
        <v>2058311</v>
      </c>
      <c r="L23" s="2">
        <v>17655742</v>
      </c>
      <c r="M23" s="17">
        <f>SUM(L23/K23)</f>
        <v>8.5777814917182091</v>
      </c>
    </row>
    <row r="24" spans="1:13" x14ac:dyDescent="0.25">
      <c r="A24" s="6" t="s">
        <v>89</v>
      </c>
      <c r="B24" s="1" t="s">
        <v>90</v>
      </c>
      <c r="C24" s="1" t="s">
        <v>91</v>
      </c>
      <c r="D24" s="7">
        <v>49</v>
      </c>
      <c r="E24" s="14"/>
      <c r="F24" s="2"/>
      <c r="G24" s="42"/>
      <c r="H24" s="14">
        <v>8456</v>
      </c>
      <c r="I24" s="2">
        <v>0</v>
      </c>
      <c r="J24" s="42">
        <f t="shared" si="6"/>
        <v>0</v>
      </c>
      <c r="K24" s="14"/>
      <c r="L24" s="2"/>
      <c r="M24" s="17"/>
    </row>
    <row r="25" spans="1:13" x14ac:dyDescent="0.25">
      <c r="A25" s="6" t="s">
        <v>77</v>
      </c>
      <c r="B25" s="1" t="s">
        <v>446</v>
      </c>
      <c r="C25" s="1" t="s">
        <v>79</v>
      </c>
      <c r="D25" s="7">
        <v>44</v>
      </c>
      <c r="E25" s="14"/>
      <c r="F25" s="2"/>
      <c r="G25" s="42"/>
      <c r="H25" s="14">
        <v>31420</v>
      </c>
      <c r="I25" s="2">
        <v>16980</v>
      </c>
      <c r="J25" s="42">
        <f t="shared" si="6"/>
        <v>0.54042011457670269</v>
      </c>
      <c r="K25" s="14"/>
      <c r="L25" s="2"/>
      <c r="M25" s="17"/>
    </row>
    <row r="26" spans="1:13" x14ac:dyDescent="0.25">
      <c r="A26" s="6" t="s">
        <v>92</v>
      </c>
      <c r="B26" s="1" t="s">
        <v>93</v>
      </c>
      <c r="C26" s="1" t="s">
        <v>94</v>
      </c>
      <c r="D26" s="7">
        <v>55</v>
      </c>
      <c r="E26" s="14"/>
      <c r="F26" s="2"/>
      <c r="G26" s="42"/>
      <c r="H26" s="14">
        <v>9881</v>
      </c>
      <c r="I26" s="2">
        <v>0</v>
      </c>
      <c r="J26" s="42">
        <f t="shared" si="6"/>
        <v>0</v>
      </c>
      <c r="K26" s="14"/>
      <c r="L26" s="2"/>
      <c r="M26" s="17"/>
    </row>
    <row r="27" spans="1:13" x14ac:dyDescent="0.25">
      <c r="A27" s="6" t="s">
        <v>129</v>
      </c>
      <c r="B27" s="1" t="s">
        <v>130</v>
      </c>
      <c r="C27" s="1" t="s">
        <v>131</v>
      </c>
      <c r="D27" s="7">
        <v>20</v>
      </c>
      <c r="E27" s="14">
        <v>9524449</v>
      </c>
      <c r="F27" s="2">
        <v>34812824</v>
      </c>
      <c r="G27" s="42">
        <f>SUM(F27/E27)</f>
        <v>3.6551010982367589</v>
      </c>
      <c r="H27" s="14">
        <v>5623498</v>
      </c>
      <c r="I27" s="2">
        <v>9782358</v>
      </c>
      <c r="J27" s="42">
        <f t="shared" si="6"/>
        <v>1.7395503652708688</v>
      </c>
      <c r="K27" s="14">
        <v>2877032</v>
      </c>
      <c r="L27" s="2">
        <v>17888753</v>
      </c>
      <c r="M27" s="17">
        <f>SUM(L27/K27)</f>
        <v>6.217780337514494</v>
      </c>
    </row>
    <row r="28" spans="1:13" x14ac:dyDescent="0.25">
      <c r="A28" s="6" t="s">
        <v>24</v>
      </c>
      <c r="B28" s="1" t="s">
        <v>25</v>
      </c>
      <c r="C28" s="1" t="s">
        <v>26</v>
      </c>
      <c r="D28" s="7">
        <v>25</v>
      </c>
      <c r="E28" s="14">
        <v>7614041</v>
      </c>
      <c r="F28" s="2">
        <v>28180958</v>
      </c>
      <c r="G28" s="42">
        <f>SUM(F28/E28)</f>
        <v>3.7011828541506411</v>
      </c>
      <c r="H28" s="14">
        <v>6058325</v>
      </c>
      <c r="I28" s="2">
        <v>11661600</v>
      </c>
      <c r="J28" s="42">
        <f t="shared" si="6"/>
        <v>1.924888479901623</v>
      </c>
      <c r="K28" s="14">
        <v>3204332</v>
      </c>
      <c r="L28" s="2">
        <v>23577661</v>
      </c>
      <c r="M28" s="17">
        <f>SUM(L28/K28)</f>
        <v>7.3580580913588234</v>
      </c>
    </row>
    <row r="29" spans="1:13" ht="15.75" thickBot="1" x14ac:dyDescent="0.3">
      <c r="A29" s="8" t="s">
        <v>80</v>
      </c>
      <c r="B29" s="9" t="s">
        <v>81</v>
      </c>
      <c r="C29" s="9" t="s">
        <v>82</v>
      </c>
      <c r="D29" s="10">
        <v>65</v>
      </c>
      <c r="E29" s="14">
        <v>3009</v>
      </c>
      <c r="F29" s="2">
        <v>1505</v>
      </c>
      <c r="G29" s="42">
        <f>SUM(F29/E29)</f>
        <v>0.50016616816218018</v>
      </c>
      <c r="H29" s="14">
        <v>49888</v>
      </c>
      <c r="I29" s="2">
        <v>16594</v>
      </c>
      <c r="J29" s="42">
        <f t="shared" si="6"/>
        <v>0.33262508017960229</v>
      </c>
      <c r="K29" s="14">
        <v>216716</v>
      </c>
      <c r="L29" s="2">
        <v>1062252</v>
      </c>
      <c r="M29" s="17">
        <f>SUM(L29/K29)</f>
        <v>4.901585485151073</v>
      </c>
    </row>
    <row r="30" spans="1:13" x14ac:dyDescent="0.25">
      <c r="A30" s="44"/>
      <c r="B30" s="45"/>
      <c r="C30" s="45"/>
      <c r="D30" s="45"/>
      <c r="E30" s="44"/>
      <c r="F30" s="45"/>
      <c r="G30" s="45"/>
      <c r="H30" s="44"/>
      <c r="I30" s="45"/>
      <c r="J30" s="45"/>
      <c r="K30" s="44"/>
      <c r="L30" s="45"/>
      <c r="M30" s="46"/>
    </row>
    <row r="31" spans="1:13" ht="15.75" thickBot="1" x14ac:dyDescent="0.3">
      <c r="A31" s="8" t="s">
        <v>452</v>
      </c>
      <c r="B31" s="22"/>
      <c r="C31" s="22"/>
      <c r="D31" s="22"/>
      <c r="E31" s="59">
        <f>SUM(E3:E29)</f>
        <v>108013825</v>
      </c>
      <c r="F31" s="50">
        <f t="shared" ref="F31:L31" si="7">SUM(F3:F29)</f>
        <v>453512403</v>
      </c>
      <c r="G31" s="50"/>
      <c r="H31" s="59">
        <f t="shared" si="7"/>
        <v>341365877</v>
      </c>
      <c r="I31" s="50">
        <f t="shared" si="7"/>
        <v>703504588</v>
      </c>
      <c r="J31" s="50"/>
      <c r="K31" s="59">
        <f t="shared" si="7"/>
        <v>69047689</v>
      </c>
      <c r="L31" s="50">
        <f t="shared" si="7"/>
        <v>561580104</v>
      </c>
      <c r="M31" s="60"/>
    </row>
  </sheetData>
  <sortState xmlns:xlrd2="http://schemas.microsoft.com/office/spreadsheetml/2017/richdata2" ref="A3:M29">
    <sortCondition ref="B3:B29"/>
  </sortState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D579-6183-497C-980C-F667B11834D5}">
  <dimension ref="A1:M32"/>
  <sheetViews>
    <sheetView workbookViewId="0">
      <selection activeCell="A3" sqref="A3:M30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9" bestFit="1" customWidth="1"/>
    <col min="4" max="4" width="17.85546875" bestFit="1" customWidth="1"/>
    <col min="5" max="6" width="11.140625" bestFit="1" customWidth="1"/>
    <col min="7" max="7" width="12.7109375" bestFit="1" customWidth="1"/>
    <col min="8" max="9" width="11.140625" bestFit="1" customWidth="1"/>
    <col min="10" max="10" width="10.140625" customWidth="1"/>
    <col min="11" max="11" width="10.140625" bestFit="1" customWidth="1"/>
    <col min="12" max="12" width="11.140625" bestFit="1" customWidth="1"/>
  </cols>
  <sheetData>
    <row r="1" spans="1:13" ht="21.75" thickBot="1" x14ac:dyDescent="0.4">
      <c r="A1" s="96" t="s">
        <v>544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4"/>
      <c r="B2" s="25"/>
      <c r="C2" s="25"/>
      <c r="D2" s="67" t="s">
        <v>545</v>
      </c>
      <c r="E2" s="43" t="s">
        <v>473</v>
      </c>
      <c r="F2" s="31" t="s">
        <v>474</v>
      </c>
      <c r="G2" s="32" t="s">
        <v>472</v>
      </c>
      <c r="H2" s="43" t="s">
        <v>454</v>
      </c>
      <c r="I2" s="31" t="s">
        <v>456</v>
      </c>
      <c r="J2" s="32" t="s">
        <v>472</v>
      </c>
      <c r="K2" s="43" t="s">
        <v>455</v>
      </c>
      <c r="L2" s="31" t="s">
        <v>457</v>
      </c>
      <c r="M2" s="32" t="s">
        <v>472</v>
      </c>
    </row>
    <row r="3" spans="1:13" x14ac:dyDescent="0.25">
      <c r="A3" s="1" t="s">
        <v>528</v>
      </c>
      <c r="B3" s="1" t="s">
        <v>527</v>
      </c>
      <c r="C3" s="1" t="s">
        <v>420</v>
      </c>
      <c r="D3" s="1">
        <v>60</v>
      </c>
      <c r="E3" s="14">
        <v>26326322</v>
      </c>
      <c r="F3" s="2">
        <v>47710041</v>
      </c>
      <c r="G3" s="42">
        <f>SUM(F3/E3)</f>
        <v>1.8122562278164036</v>
      </c>
      <c r="H3" s="14">
        <v>6079049</v>
      </c>
      <c r="I3" s="2">
        <v>20034740</v>
      </c>
      <c r="J3" s="42">
        <f t="shared" ref="J3:J10" si="0">SUM(I3/H3)</f>
        <v>3.2957029956494841</v>
      </c>
      <c r="K3" s="14">
        <v>1120456</v>
      </c>
      <c r="L3" s="2">
        <v>9151846</v>
      </c>
      <c r="M3" s="68">
        <f>SUM(L3/K3)</f>
        <v>8.1679655426005127</v>
      </c>
    </row>
    <row r="4" spans="1:13" x14ac:dyDescent="0.25">
      <c r="A4" s="1" t="s">
        <v>503</v>
      </c>
      <c r="B4" s="1" t="s">
        <v>504</v>
      </c>
      <c r="C4" s="1" t="s">
        <v>505</v>
      </c>
      <c r="D4" s="1">
        <v>3</v>
      </c>
      <c r="E4" s="14"/>
      <c r="F4" s="2"/>
      <c r="G4" s="42"/>
      <c r="H4" s="14">
        <v>13100</v>
      </c>
      <c r="I4" s="2">
        <v>30746</v>
      </c>
      <c r="J4" s="42">
        <f t="shared" si="0"/>
        <v>2.347022900763359</v>
      </c>
      <c r="K4" s="14"/>
      <c r="L4" s="2"/>
      <c r="M4" s="68"/>
    </row>
    <row r="5" spans="1:13" x14ac:dyDescent="0.25">
      <c r="A5" s="1" t="s">
        <v>522</v>
      </c>
      <c r="B5" s="1" t="s">
        <v>523</v>
      </c>
      <c r="C5" s="1" t="s">
        <v>524</v>
      </c>
      <c r="D5" s="1">
        <v>42</v>
      </c>
      <c r="E5" s="14">
        <v>37123104</v>
      </c>
      <c r="F5" s="2">
        <v>69007505</v>
      </c>
      <c r="G5" s="42">
        <f t="shared" ref="G5:G16" si="1">SUM(F5/E5)</f>
        <v>1.8588829479345261</v>
      </c>
      <c r="H5" s="14">
        <v>12999962</v>
      </c>
      <c r="I5" s="2">
        <v>44203863</v>
      </c>
      <c r="J5" s="42">
        <f t="shared" si="0"/>
        <v>3.4003070932053494</v>
      </c>
      <c r="K5" s="14">
        <v>3646627</v>
      </c>
      <c r="L5" s="2">
        <v>29862614</v>
      </c>
      <c r="M5" s="68">
        <f t="shared" ref="M5:M10" si="2">SUM(L5/K5)</f>
        <v>8.1891057133071197</v>
      </c>
    </row>
    <row r="6" spans="1:13" x14ac:dyDescent="0.25">
      <c r="A6" s="1" t="s">
        <v>30</v>
      </c>
      <c r="B6" s="1" t="s">
        <v>31</v>
      </c>
      <c r="C6" s="1" t="s">
        <v>122</v>
      </c>
      <c r="D6" s="1">
        <v>41</v>
      </c>
      <c r="E6" s="14">
        <v>39164701</v>
      </c>
      <c r="F6" s="2">
        <v>73332025</v>
      </c>
      <c r="G6" s="42">
        <f t="shared" si="1"/>
        <v>1.8724009919033979</v>
      </c>
      <c r="H6" s="14">
        <v>7797686</v>
      </c>
      <c r="I6" s="2">
        <v>48042874</v>
      </c>
      <c r="J6" s="42">
        <f t="shared" si="0"/>
        <v>6.1611706344677124</v>
      </c>
      <c r="K6" s="14">
        <v>4103624</v>
      </c>
      <c r="L6" s="2">
        <v>43553108</v>
      </c>
      <c r="M6" s="68">
        <f t="shared" si="2"/>
        <v>10.613328121679764</v>
      </c>
    </row>
    <row r="7" spans="1:13" x14ac:dyDescent="0.25">
      <c r="A7" s="1" t="s">
        <v>35</v>
      </c>
      <c r="B7" s="1" t="s">
        <v>36</v>
      </c>
      <c r="C7" s="1" t="s">
        <v>37</v>
      </c>
      <c r="D7" s="1">
        <v>64</v>
      </c>
      <c r="E7" s="14">
        <v>151878</v>
      </c>
      <c r="F7" s="2">
        <v>625256</v>
      </c>
      <c r="G7" s="42">
        <f t="shared" si="1"/>
        <v>4.116830614045484</v>
      </c>
      <c r="H7" s="14">
        <v>48</v>
      </c>
      <c r="I7" s="2">
        <v>0</v>
      </c>
      <c r="J7" s="42">
        <f t="shared" si="0"/>
        <v>0</v>
      </c>
      <c r="K7" s="14">
        <v>227388</v>
      </c>
      <c r="L7" s="2">
        <v>1479624</v>
      </c>
      <c r="M7" s="68">
        <f t="shared" si="2"/>
        <v>6.5070452266610372</v>
      </c>
    </row>
    <row r="8" spans="1:13" x14ac:dyDescent="0.25">
      <c r="A8" s="1" t="s">
        <v>56</v>
      </c>
      <c r="B8" s="1" t="s">
        <v>57</v>
      </c>
      <c r="C8" s="1" t="s">
        <v>58</v>
      </c>
      <c r="D8" s="1">
        <v>39</v>
      </c>
      <c r="E8" s="14">
        <v>32510671</v>
      </c>
      <c r="F8" s="2">
        <v>60943742</v>
      </c>
      <c r="G8" s="42">
        <f t="shared" si="1"/>
        <v>1.8745765659527605</v>
      </c>
      <c r="H8" s="14">
        <v>14944791</v>
      </c>
      <c r="I8" s="2">
        <v>55452098</v>
      </c>
      <c r="J8" s="42">
        <f t="shared" si="0"/>
        <v>3.7104632644243738</v>
      </c>
      <c r="K8" s="14">
        <v>3801212</v>
      </c>
      <c r="L8" s="2">
        <v>30410122</v>
      </c>
      <c r="M8" s="68">
        <f t="shared" si="2"/>
        <v>8.0001120695188792</v>
      </c>
    </row>
    <row r="9" spans="1:13" x14ac:dyDescent="0.25">
      <c r="A9" s="1" t="s">
        <v>83</v>
      </c>
      <c r="B9" s="1" t="s">
        <v>84</v>
      </c>
      <c r="C9" s="1" t="s">
        <v>85</v>
      </c>
      <c r="D9" s="1">
        <v>39</v>
      </c>
      <c r="E9" s="14">
        <v>30983666</v>
      </c>
      <c r="F9" s="2">
        <v>58160404</v>
      </c>
      <c r="G9" s="42">
        <f t="shared" si="1"/>
        <v>1.8771311309642957</v>
      </c>
      <c r="H9" s="14">
        <v>15721055</v>
      </c>
      <c r="I9" s="2">
        <v>60392882</v>
      </c>
      <c r="J9" s="42">
        <f t="shared" si="0"/>
        <v>3.8415285742591703</v>
      </c>
      <c r="K9" s="14">
        <v>6272060</v>
      </c>
      <c r="L9" s="2">
        <v>55772308</v>
      </c>
      <c r="M9" s="68">
        <f t="shared" si="2"/>
        <v>8.8921834293677033</v>
      </c>
    </row>
    <row r="10" spans="1:13" x14ac:dyDescent="0.25">
      <c r="A10" s="1" t="s">
        <v>450</v>
      </c>
      <c r="B10" s="1" t="s">
        <v>78</v>
      </c>
      <c r="C10" s="1" t="s">
        <v>451</v>
      </c>
      <c r="D10" s="1">
        <v>21</v>
      </c>
      <c r="E10" s="14">
        <v>45464</v>
      </c>
      <c r="F10" s="2">
        <v>17854</v>
      </c>
      <c r="G10" s="42">
        <f t="shared" si="1"/>
        <v>0.39270631708604609</v>
      </c>
      <c r="H10" s="14">
        <v>480502</v>
      </c>
      <c r="I10" s="2">
        <v>1191376</v>
      </c>
      <c r="J10" s="42">
        <f t="shared" si="0"/>
        <v>2.4794402520697103</v>
      </c>
      <c r="K10" s="14">
        <v>2039113</v>
      </c>
      <c r="L10" s="2">
        <v>13047426</v>
      </c>
      <c r="M10" s="68">
        <f t="shared" si="2"/>
        <v>6.398579186146133</v>
      </c>
    </row>
    <row r="11" spans="1:13" x14ac:dyDescent="0.25">
      <c r="A11" s="1" t="s">
        <v>74</v>
      </c>
      <c r="B11" s="1" t="s">
        <v>531</v>
      </c>
      <c r="C11" s="1" t="s">
        <v>76</v>
      </c>
      <c r="D11" s="1">
        <v>44</v>
      </c>
      <c r="E11" s="14">
        <v>31958</v>
      </c>
      <c r="F11" s="2">
        <v>4083</v>
      </c>
      <c r="G11" s="42">
        <f t="shared" si="1"/>
        <v>0.12776143688591277</v>
      </c>
      <c r="H11" s="14"/>
      <c r="I11" s="2"/>
      <c r="J11" s="42"/>
      <c r="K11" s="14"/>
      <c r="L11" s="2"/>
      <c r="M11" s="68"/>
    </row>
    <row r="12" spans="1:13" x14ac:dyDescent="0.25">
      <c r="A12" s="1" t="s">
        <v>550</v>
      </c>
      <c r="B12" s="1" t="s">
        <v>551</v>
      </c>
      <c r="C12" s="1" t="s">
        <v>552</v>
      </c>
      <c r="D12" s="1">
        <v>18</v>
      </c>
      <c r="E12" s="14">
        <v>2553433</v>
      </c>
      <c r="F12" s="2">
        <v>4375622</v>
      </c>
      <c r="G12" s="42">
        <f t="shared" si="1"/>
        <v>1.7136231888598605</v>
      </c>
      <c r="H12" s="14">
        <v>8890683</v>
      </c>
      <c r="I12" s="2">
        <v>31392377</v>
      </c>
      <c r="J12" s="42">
        <f>SUM(I12/H12)</f>
        <v>3.5309297384689118</v>
      </c>
      <c r="K12" s="14">
        <v>6080208</v>
      </c>
      <c r="L12" s="2">
        <v>45035265</v>
      </c>
      <c r="M12" s="68">
        <f t="shared" ref="M12:M17" si="3">SUM(L12/K12)</f>
        <v>7.4068625612807981</v>
      </c>
    </row>
    <row r="13" spans="1:13" x14ac:dyDescent="0.25">
      <c r="A13" s="1" t="s">
        <v>293</v>
      </c>
      <c r="B13" s="1" t="s">
        <v>294</v>
      </c>
      <c r="C13" s="1" t="s">
        <v>521</v>
      </c>
      <c r="D13" s="1">
        <v>32</v>
      </c>
      <c r="E13" s="14">
        <v>28595833</v>
      </c>
      <c r="F13" s="2">
        <v>53839549</v>
      </c>
      <c r="G13" s="42">
        <f t="shared" si="1"/>
        <v>1.8827760324380129</v>
      </c>
      <c r="H13" s="14">
        <v>4313575</v>
      </c>
      <c r="I13" s="2">
        <v>14810113</v>
      </c>
      <c r="J13" s="42">
        <f>SUM(I13/H13)</f>
        <v>3.4333732460893804</v>
      </c>
      <c r="K13" s="14">
        <v>7243978</v>
      </c>
      <c r="L13" s="2">
        <v>68017045</v>
      </c>
      <c r="M13" s="68">
        <f t="shared" si="3"/>
        <v>9.3894604594326481</v>
      </c>
    </row>
    <row r="14" spans="1:13" x14ac:dyDescent="0.25">
      <c r="A14" s="1" t="s">
        <v>33</v>
      </c>
      <c r="B14" s="1" t="s">
        <v>34</v>
      </c>
      <c r="C14" s="1" t="s">
        <v>32</v>
      </c>
      <c r="D14" s="1">
        <v>1</v>
      </c>
      <c r="E14" s="14">
        <v>16589</v>
      </c>
      <c r="F14" s="2">
        <v>16589</v>
      </c>
      <c r="G14" s="42">
        <f t="shared" si="1"/>
        <v>1</v>
      </c>
      <c r="H14" s="14"/>
      <c r="I14" s="2"/>
      <c r="J14" s="42"/>
      <c r="K14" s="14">
        <v>405100</v>
      </c>
      <c r="L14" s="2">
        <v>3624691</v>
      </c>
      <c r="M14" s="68">
        <f t="shared" si="3"/>
        <v>8.9476450259195257</v>
      </c>
    </row>
    <row r="15" spans="1:13" x14ac:dyDescent="0.25">
      <c r="A15" s="1" t="s">
        <v>479</v>
      </c>
      <c r="B15" s="1" t="s">
        <v>480</v>
      </c>
      <c r="C15" s="1" t="s">
        <v>397</v>
      </c>
      <c r="D15" s="1">
        <v>25</v>
      </c>
      <c r="E15" s="14">
        <v>3058331</v>
      </c>
      <c r="F15" s="2">
        <v>5601320</v>
      </c>
      <c r="G15" s="42">
        <f t="shared" si="1"/>
        <v>1.831495675255556</v>
      </c>
      <c r="H15" s="14">
        <v>2510985</v>
      </c>
      <c r="I15" s="2">
        <v>9119027</v>
      </c>
      <c r="J15" s="42">
        <f>SUM(I15/H15)</f>
        <v>3.6316533153324295</v>
      </c>
      <c r="K15" s="14">
        <v>4046348</v>
      </c>
      <c r="L15" s="2">
        <v>32732242</v>
      </c>
      <c r="M15" s="68">
        <f t="shared" si="3"/>
        <v>8.0893294397812543</v>
      </c>
    </row>
    <row r="16" spans="1:13" x14ac:dyDescent="0.25">
      <c r="A16" s="1" t="s">
        <v>27</v>
      </c>
      <c r="B16" s="1" t="s">
        <v>28</v>
      </c>
      <c r="C16" s="1" t="s">
        <v>29</v>
      </c>
      <c r="D16" s="1">
        <v>30</v>
      </c>
      <c r="E16" s="14">
        <v>27905892</v>
      </c>
      <c r="F16" s="2">
        <v>54708420</v>
      </c>
      <c r="G16" s="42">
        <f t="shared" si="1"/>
        <v>1.9604612531289092</v>
      </c>
      <c r="H16" s="14">
        <v>8085991</v>
      </c>
      <c r="I16" s="2">
        <v>29374853</v>
      </c>
      <c r="J16" s="42">
        <f>SUM(I16/H16)</f>
        <v>3.6328080256334689</v>
      </c>
      <c r="K16" s="14">
        <v>3383960</v>
      </c>
      <c r="L16" s="2">
        <v>27331072</v>
      </c>
      <c r="M16" s="68">
        <f t="shared" si="3"/>
        <v>8.0766533883379239</v>
      </c>
    </row>
    <row r="17" spans="1:13" x14ac:dyDescent="0.25">
      <c r="A17" s="1" t="s">
        <v>546</v>
      </c>
      <c r="B17" s="1" t="s">
        <v>547</v>
      </c>
      <c r="C17" s="1" t="s">
        <v>548</v>
      </c>
      <c r="D17" s="1">
        <v>75</v>
      </c>
      <c r="E17" s="14"/>
      <c r="F17" s="2"/>
      <c r="G17" s="42"/>
      <c r="H17" s="14"/>
      <c r="I17" s="2"/>
      <c r="J17" s="42"/>
      <c r="K17" s="14">
        <v>13101</v>
      </c>
      <c r="L17" s="2">
        <v>131010</v>
      </c>
      <c r="M17" s="68">
        <f t="shared" si="3"/>
        <v>10</v>
      </c>
    </row>
    <row r="18" spans="1:13" x14ac:dyDescent="0.25">
      <c r="A18" s="1" t="s">
        <v>274</v>
      </c>
      <c r="B18" s="1" t="s">
        <v>209</v>
      </c>
      <c r="C18" s="1" t="s">
        <v>275</v>
      </c>
      <c r="D18" s="1">
        <v>41</v>
      </c>
      <c r="E18" s="14"/>
      <c r="F18" s="2"/>
      <c r="G18" s="42"/>
      <c r="H18" s="14">
        <v>186190</v>
      </c>
      <c r="I18" s="2">
        <v>516042</v>
      </c>
      <c r="J18" s="42">
        <f t="shared" ref="J18:J23" si="4">SUM(I18/H18)</f>
        <v>2.771588162629572</v>
      </c>
      <c r="K18" s="14"/>
      <c r="L18" s="2"/>
      <c r="M18" s="68"/>
    </row>
    <row r="19" spans="1:13" x14ac:dyDescent="0.25">
      <c r="A19" s="1" t="s">
        <v>532</v>
      </c>
      <c r="B19" s="1" t="s">
        <v>533</v>
      </c>
      <c r="C19" s="1" t="s">
        <v>534</v>
      </c>
      <c r="D19" s="1">
        <v>67</v>
      </c>
      <c r="E19" s="14">
        <v>14163254</v>
      </c>
      <c r="F19" s="2">
        <v>26190791</v>
      </c>
      <c r="G19" s="42">
        <f>SUM(F19/E19)</f>
        <v>1.8492071807792192</v>
      </c>
      <c r="H19" s="14">
        <v>2737714</v>
      </c>
      <c r="I19" s="2">
        <v>7176180</v>
      </c>
      <c r="J19" s="42">
        <f t="shared" si="4"/>
        <v>2.6212307056178989</v>
      </c>
      <c r="K19" s="14">
        <v>4440865</v>
      </c>
      <c r="L19" s="2">
        <v>28388447</v>
      </c>
      <c r="M19" s="68">
        <f t="shared" ref="M19:M24" si="5">SUM(L19/K19)</f>
        <v>6.3925489741300403</v>
      </c>
    </row>
    <row r="20" spans="1:13" x14ac:dyDescent="0.25">
      <c r="A20" s="1" t="s">
        <v>123</v>
      </c>
      <c r="B20" s="1" t="s">
        <v>124</v>
      </c>
      <c r="C20" s="1" t="s">
        <v>465</v>
      </c>
      <c r="D20" s="1">
        <v>10</v>
      </c>
      <c r="E20" s="14">
        <v>18293052</v>
      </c>
      <c r="F20" s="2">
        <v>55514669</v>
      </c>
      <c r="G20" s="42">
        <f>SUM(F20/E20)</f>
        <v>3.0347406764054461</v>
      </c>
      <c r="H20" s="14">
        <v>5533093</v>
      </c>
      <c r="I20" s="2">
        <v>26727317</v>
      </c>
      <c r="J20" s="42">
        <f t="shared" si="4"/>
        <v>4.8304478164382925</v>
      </c>
      <c r="K20" s="14">
        <v>60046</v>
      </c>
      <c r="L20" s="2">
        <v>479423</v>
      </c>
      <c r="M20" s="68">
        <f t="shared" si="5"/>
        <v>7.9842620657495917</v>
      </c>
    </row>
    <row r="21" spans="1:13" x14ac:dyDescent="0.25">
      <c r="A21" s="1" t="s">
        <v>119</v>
      </c>
      <c r="B21" s="1" t="s">
        <v>120</v>
      </c>
      <c r="C21" s="1" t="s">
        <v>121</v>
      </c>
      <c r="D21" s="1">
        <v>21</v>
      </c>
      <c r="E21" s="14">
        <v>16411784</v>
      </c>
      <c r="F21" s="2">
        <v>61711752</v>
      </c>
      <c r="G21" s="42">
        <f>SUM(F21/E21)</f>
        <v>3.7602098589647537</v>
      </c>
      <c r="H21" s="14">
        <v>9824369</v>
      </c>
      <c r="I21" s="2">
        <v>90063067</v>
      </c>
      <c r="J21" s="42">
        <f t="shared" si="4"/>
        <v>9.1673131373628163</v>
      </c>
      <c r="K21" s="14">
        <v>3325584</v>
      </c>
      <c r="L21" s="2">
        <v>47766005</v>
      </c>
      <c r="M21" s="68">
        <f t="shared" si="5"/>
        <v>14.363193051205442</v>
      </c>
    </row>
    <row r="22" spans="1:13" x14ac:dyDescent="0.25">
      <c r="A22" s="1" t="s">
        <v>468</v>
      </c>
      <c r="B22" s="1" t="s">
        <v>469</v>
      </c>
      <c r="C22" s="1" t="s">
        <v>470</v>
      </c>
      <c r="D22" s="1">
        <v>42</v>
      </c>
      <c r="E22" s="14">
        <v>34604504</v>
      </c>
      <c r="F22" s="2">
        <v>64662788</v>
      </c>
      <c r="G22" s="42">
        <f>SUM(F22/E22)</f>
        <v>1.868623460113747</v>
      </c>
      <c r="H22" s="14">
        <v>14128671</v>
      </c>
      <c r="I22" s="2">
        <v>48226963</v>
      </c>
      <c r="J22" s="42">
        <f t="shared" si="4"/>
        <v>3.4134111410761849</v>
      </c>
      <c r="K22" s="14">
        <v>3859510</v>
      </c>
      <c r="L22" s="2">
        <v>31294264</v>
      </c>
      <c r="M22" s="68">
        <f t="shared" si="5"/>
        <v>8.1083515783091631</v>
      </c>
    </row>
    <row r="23" spans="1:13" x14ac:dyDescent="0.25">
      <c r="A23" s="1" t="s">
        <v>432</v>
      </c>
      <c r="B23" s="1" t="s">
        <v>525</v>
      </c>
      <c r="C23" s="1" t="s">
        <v>526</v>
      </c>
      <c r="D23" s="1">
        <v>1</v>
      </c>
      <c r="E23" s="14">
        <v>19632</v>
      </c>
      <c r="F23" s="2">
        <v>19632</v>
      </c>
      <c r="G23" s="42">
        <f>SUM(F23/E23)</f>
        <v>1</v>
      </c>
      <c r="H23" s="14">
        <v>3350</v>
      </c>
      <c r="I23" s="2">
        <v>3350</v>
      </c>
      <c r="J23" s="42">
        <f t="shared" si="4"/>
        <v>1</v>
      </c>
      <c r="K23" s="14">
        <v>619594</v>
      </c>
      <c r="L23" s="2">
        <v>5545120</v>
      </c>
      <c r="M23" s="68">
        <f t="shared" si="5"/>
        <v>8.9496024816250639</v>
      </c>
    </row>
    <row r="24" spans="1:13" x14ac:dyDescent="0.25">
      <c r="A24" s="1" t="s">
        <v>271</v>
      </c>
      <c r="B24" s="1" t="s">
        <v>272</v>
      </c>
      <c r="C24" s="1" t="s">
        <v>549</v>
      </c>
      <c r="D24" s="1">
        <v>41</v>
      </c>
      <c r="E24" s="14"/>
      <c r="F24" s="2"/>
      <c r="G24" s="42"/>
      <c r="H24" s="14"/>
      <c r="I24" s="2"/>
      <c r="J24" s="42"/>
      <c r="K24" s="14">
        <v>2</v>
      </c>
      <c r="L24" s="2">
        <v>4</v>
      </c>
      <c r="M24" s="68">
        <f t="shared" si="5"/>
        <v>2</v>
      </c>
    </row>
    <row r="25" spans="1:13" x14ac:dyDescent="0.25">
      <c r="A25" s="1" t="s">
        <v>89</v>
      </c>
      <c r="B25" s="1" t="s">
        <v>90</v>
      </c>
      <c r="C25" s="1" t="s">
        <v>91</v>
      </c>
      <c r="D25" s="1">
        <v>45</v>
      </c>
      <c r="E25" s="14">
        <v>15717</v>
      </c>
      <c r="F25" s="2">
        <v>0</v>
      </c>
      <c r="G25" s="42">
        <f t="shared" ref="G25:G30" si="6">SUM(F25/E25)</f>
        <v>0</v>
      </c>
      <c r="H25" s="14"/>
      <c r="I25" s="2"/>
      <c r="J25" s="42"/>
      <c r="K25" s="14"/>
      <c r="L25" s="2"/>
      <c r="M25" s="68"/>
    </row>
    <row r="26" spans="1:13" x14ac:dyDescent="0.25">
      <c r="A26" s="1" t="s">
        <v>77</v>
      </c>
      <c r="B26" s="1" t="s">
        <v>446</v>
      </c>
      <c r="C26" s="1" t="s">
        <v>79</v>
      </c>
      <c r="D26" s="1">
        <v>42</v>
      </c>
      <c r="E26" s="14">
        <v>33676</v>
      </c>
      <c r="F26" s="2">
        <v>3769</v>
      </c>
      <c r="G26" s="42">
        <f t="shared" si="6"/>
        <v>0.11191946787029339</v>
      </c>
      <c r="H26" s="14"/>
      <c r="I26" s="2"/>
      <c r="J26" s="42"/>
      <c r="K26" s="14"/>
      <c r="L26" s="2"/>
      <c r="M26" s="68"/>
    </row>
    <row r="27" spans="1:13" x14ac:dyDescent="0.25">
      <c r="A27" s="1" t="s">
        <v>92</v>
      </c>
      <c r="B27" s="1" t="s">
        <v>93</v>
      </c>
      <c r="C27" s="1" t="s">
        <v>94</v>
      </c>
      <c r="D27" s="1">
        <v>45</v>
      </c>
      <c r="E27" s="14">
        <v>14455</v>
      </c>
      <c r="F27" s="2">
        <v>0</v>
      </c>
      <c r="G27" s="42">
        <f t="shared" si="6"/>
        <v>0</v>
      </c>
      <c r="H27" s="14"/>
      <c r="I27" s="2"/>
      <c r="J27" s="42"/>
      <c r="K27" s="14"/>
      <c r="L27" s="2"/>
      <c r="M27" s="68"/>
    </row>
    <row r="28" spans="1:13" x14ac:dyDescent="0.25">
      <c r="A28" s="1" t="s">
        <v>129</v>
      </c>
      <c r="B28" s="1" t="s">
        <v>130</v>
      </c>
      <c r="C28" s="1" t="s">
        <v>131</v>
      </c>
      <c r="D28" s="1">
        <v>15</v>
      </c>
      <c r="E28" s="14">
        <v>18592514</v>
      </c>
      <c r="F28" s="2">
        <v>32892524</v>
      </c>
      <c r="G28" s="42">
        <f t="shared" si="6"/>
        <v>1.7691272949962549</v>
      </c>
      <c r="H28" s="14">
        <v>4864</v>
      </c>
      <c r="I28" s="2">
        <v>4864</v>
      </c>
      <c r="J28" s="42">
        <f>SUM(I28/H28)</f>
        <v>1</v>
      </c>
      <c r="K28" s="14">
        <v>3311356</v>
      </c>
      <c r="L28" s="2">
        <v>30560261</v>
      </c>
      <c r="M28" s="68">
        <f>SUM(L28/K28)</f>
        <v>9.2289264579223733</v>
      </c>
    </row>
    <row r="29" spans="1:13" x14ac:dyDescent="0.25">
      <c r="A29" s="1" t="s">
        <v>24</v>
      </c>
      <c r="B29" s="1" t="s">
        <v>25</v>
      </c>
      <c r="C29" s="1" t="s">
        <v>26</v>
      </c>
      <c r="D29" s="1">
        <v>22</v>
      </c>
      <c r="E29" s="14">
        <v>2592683</v>
      </c>
      <c r="F29" s="2">
        <v>5103517</v>
      </c>
      <c r="G29" s="42">
        <f t="shared" si="6"/>
        <v>1.9684307722926404</v>
      </c>
      <c r="H29" s="14">
        <v>5881323</v>
      </c>
      <c r="I29" s="2">
        <v>21604194</v>
      </c>
      <c r="J29" s="42">
        <f>SUM(I29/H29)</f>
        <v>3.6733561479279406</v>
      </c>
      <c r="K29" s="14">
        <v>4132697</v>
      </c>
      <c r="L29" s="2">
        <v>27780736</v>
      </c>
      <c r="M29" s="68">
        <f>SUM(L29/K29)</f>
        <v>6.7221806970121447</v>
      </c>
    </row>
    <row r="30" spans="1:13" ht="15.75" thickBot="1" x14ac:dyDescent="0.3">
      <c r="A30" s="1" t="s">
        <v>80</v>
      </c>
      <c r="B30" s="1" t="s">
        <v>81</v>
      </c>
      <c r="C30" s="1" t="s">
        <v>82</v>
      </c>
      <c r="D30" s="1">
        <v>62</v>
      </c>
      <c r="E30" s="14">
        <v>15033</v>
      </c>
      <c r="F30" s="2">
        <v>0</v>
      </c>
      <c r="G30" s="42">
        <f t="shared" si="6"/>
        <v>0</v>
      </c>
      <c r="H30" s="14"/>
      <c r="I30" s="2"/>
      <c r="J30" s="42"/>
      <c r="K30" s="14">
        <v>235329</v>
      </c>
      <c r="L30" s="2">
        <v>1575189</v>
      </c>
      <c r="M30" s="68">
        <f>SUM(L30/K30)</f>
        <v>6.6935609295921878</v>
      </c>
    </row>
    <row r="31" spans="1:13" x14ac:dyDescent="0.25">
      <c r="A31" s="44"/>
      <c r="B31" s="45"/>
      <c r="C31" s="45"/>
      <c r="D31" s="45"/>
      <c r="E31" s="44"/>
      <c r="F31" s="45"/>
      <c r="G31" s="46"/>
      <c r="H31" s="44"/>
      <c r="I31" s="45"/>
      <c r="J31" s="46"/>
      <c r="K31" s="45"/>
      <c r="L31" s="45"/>
      <c r="M31" s="46"/>
    </row>
    <row r="32" spans="1:13" ht="15.75" thickBot="1" x14ac:dyDescent="0.3">
      <c r="A32" s="8" t="s">
        <v>553</v>
      </c>
      <c r="B32" s="22"/>
      <c r="C32" s="22"/>
      <c r="D32" s="22"/>
      <c r="E32" s="59">
        <f>SUM(E3:E30)</f>
        <v>333224146</v>
      </c>
      <c r="F32" s="50">
        <f>SUM(F3:F30)</f>
        <v>674441852</v>
      </c>
      <c r="G32" s="60"/>
      <c r="H32" s="59">
        <f>SUM(H3:H30)</f>
        <v>120137001</v>
      </c>
      <c r="I32" s="50">
        <f>SUM(I3:I30)</f>
        <v>508366926</v>
      </c>
      <c r="J32" s="60"/>
      <c r="K32" s="50">
        <f>SUM(K3:K30)</f>
        <v>62368158</v>
      </c>
      <c r="L32" s="50">
        <f>SUM(L3:L30)</f>
        <v>533537822</v>
      </c>
      <c r="M32" s="23"/>
    </row>
  </sheetData>
  <sortState xmlns:xlrd2="http://schemas.microsoft.com/office/spreadsheetml/2017/richdata2" ref="A3:M30">
    <sortCondition ref="B3:B30"/>
  </sortState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CC7E-9B59-4929-B03B-60244213A178}">
  <dimension ref="A1:L34"/>
  <sheetViews>
    <sheetView workbookViewId="0">
      <selection activeCell="A3" sqref="A3:L30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9" bestFit="1" customWidth="1"/>
    <col min="4" max="5" width="11.140625" bestFit="1" customWidth="1"/>
    <col min="6" max="6" width="12.7109375" bestFit="1" customWidth="1"/>
    <col min="7" max="7" width="10.140625" bestFit="1" customWidth="1"/>
    <col min="8" max="8" width="11.140625" bestFit="1" customWidth="1"/>
    <col min="9" max="9" width="12.7109375" bestFit="1" customWidth="1"/>
    <col min="10" max="10" width="10.140625" bestFit="1" customWidth="1"/>
    <col min="11" max="11" width="11.140625" bestFit="1" customWidth="1"/>
    <col min="12" max="12" width="12.7109375" bestFit="1" customWidth="1"/>
  </cols>
  <sheetData>
    <row r="1" spans="1:12" ht="21.75" thickBot="1" x14ac:dyDescent="0.4">
      <c r="A1" s="97" t="s">
        <v>530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15.75" thickBot="1" x14ac:dyDescent="0.3">
      <c r="A2" s="24"/>
      <c r="B2" s="25"/>
      <c r="C2" s="67"/>
      <c r="D2" s="43" t="s">
        <v>473</v>
      </c>
      <c r="E2" s="31" t="s">
        <v>474</v>
      </c>
      <c r="F2" s="32" t="s">
        <v>472</v>
      </c>
      <c r="G2" s="43" t="s">
        <v>454</v>
      </c>
      <c r="H2" s="31" t="s">
        <v>456</v>
      </c>
      <c r="I2" s="32" t="s">
        <v>472</v>
      </c>
      <c r="J2" s="43" t="s">
        <v>455</v>
      </c>
      <c r="K2" s="31" t="s">
        <v>457</v>
      </c>
      <c r="L2" s="32" t="s">
        <v>472</v>
      </c>
    </row>
    <row r="3" spans="1:12" x14ac:dyDescent="0.25">
      <c r="A3" s="6" t="s">
        <v>528</v>
      </c>
      <c r="B3" s="1" t="s">
        <v>527</v>
      </c>
      <c r="C3" s="7" t="s">
        <v>420</v>
      </c>
      <c r="D3" s="14">
        <v>14696244</v>
      </c>
      <c r="E3" s="2">
        <v>22779647</v>
      </c>
      <c r="F3" s="42">
        <f>SUM(E3/D3)</f>
        <v>1.550031899307061</v>
      </c>
      <c r="G3" s="14">
        <v>3911237</v>
      </c>
      <c r="H3" s="2">
        <v>11448453</v>
      </c>
      <c r="I3" s="42">
        <f>SUM(H3/G3)</f>
        <v>2.9270670634379865</v>
      </c>
      <c r="J3" s="14"/>
      <c r="K3" s="2"/>
      <c r="L3" s="17"/>
    </row>
    <row r="4" spans="1:12" x14ac:dyDescent="0.25">
      <c r="A4" s="6" t="s">
        <v>18</v>
      </c>
      <c r="B4" s="1" t="s">
        <v>19</v>
      </c>
      <c r="C4" s="7" t="s">
        <v>20</v>
      </c>
      <c r="D4" s="14"/>
      <c r="E4" s="2"/>
      <c r="F4" s="42"/>
      <c r="G4" s="14"/>
      <c r="H4" s="2"/>
      <c r="I4" s="42"/>
      <c r="J4" s="14">
        <v>2668</v>
      </c>
      <c r="K4" s="2">
        <v>16008</v>
      </c>
      <c r="L4" s="17">
        <f t="shared" ref="L4:L11" si="0">SUM(K4/J4)</f>
        <v>6</v>
      </c>
    </row>
    <row r="5" spans="1:12" x14ac:dyDescent="0.25">
      <c r="A5" s="6" t="s">
        <v>522</v>
      </c>
      <c r="B5" s="1" t="s">
        <v>523</v>
      </c>
      <c r="C5" s="7" t="s">
        <v>524</v>
      </c>
      <c r="D5" s="14">
        <v>36714162</v>
      </c>
      <c r="E5" s="2">
        <v>58276705</v>
      </c>
      <c r="F5" s="42">
        <f t="shared" ref="F5:F17" si="1">SUM(E5/D5)</f>
        <v>1.5873085977013448</v>
      </c>
      <c r="G5" s="14">
        <v>4624170</v>
      </c>
      <c r="H5" s="2">
        <v>14196340</v>
      </c>
      <c r="I5" s="42">
        <f t="shared" ref="I5:I11" si="2">SUM(H5/G5)</f>
        <v>3.0700298648189839</v>
      </c>
      <c r="J5" s="14">
        <v>5395250</v>
      </c>
      <c r="K5" s="2">
        <v>35058127</v>
      </c>
      <c r="L5" s="17">
        <f t="shared" si="0"/>
        <v>6.4979615402437325</v>
      </c>
    </row>
    <row r="6" spans="1:12" x14ac:dyDescent="0.25">
      <c r="A6" s="6" t="s">
        <v>3</v>
      </c>
      <c r="B6" s="1" t="s">
        <v>4</v>
      </c>
      <c r="C6" s="7" t="s">
        <v>5</v>
      </c>
      <c r="D6" s="14">
        <v>491</v>
      </c>
      <c r="E6" s="2">
        <v>337</v>
      </c>
      <c r="F6" s="42">
        <f t="shared" si="1"/>
        <v>0.68635437881873729</v>
      </c>
      <c r="G6" s="14">
        <v>28</v>
      </c>
      <c r="H6" s="2">
        <v>20</v>
      </c>
      <c r="I6" s="42">
        <f t="shared" si="2"/>
        <v>0.7142857142857143</v>
      </c>
      <c r="J6" s="14">
        <v>89630</v>
      </c>
      <c r="K6" s="2">
        <v>437033</v>
      </c>
      <c r="L6" s="17">
        <f t="shared" si="0"/>
        <v>4.8759678679013723</v>
      </c>
    </row>
    <row r="7" spans="1:12" x14ac:dyDescent="0.25">
      <c r="A7" s="6" t="s">
        <v>30</v>
      </c>
      <c r="B7" s="1" t="s">
        <v>31</v>
      </c>
      <c r="C7" s="7" t="s">
        <v>122</v>
      </c>
      <c r="D7" s="14">
        <v>40784990</v>
      </c>
      <c r="E7" s="2">
        <v>64623675</v>
      </c>
      <c r="F7" s="42">
        <f t="shared" si="1"/>
        <v>1.5844965267859572</v>
      </c>
      <c r="G7" s="14">
        <v>6356934</v>
      </c>
      <c r="H7" s="2">
        <v>37307498</v>
      </c>
      <c r="I7" s="42">
        <f t="shared" si="2"/>
        <v>5.8687880037766638</v>
      </c>
      <c r="J7" s="14">
        <v>6789259</v>
      </c>
      <c r="K7" s="2">
        <v>57164341</v>
      </c>
      <c r="L7" s="17">
        <f t="shared" si="0"/>
        <v>8.419820336799642</v>
      </c>
    </row>
    <row r="8" spans="1:12" x14ac:dyDescent="0.25">
      <c r="A8" s="6" t="s">
        <v>35</v>
      </c>
      <c r="B8" s="1" t="s">
        <v>36</v>
      </c>
      <c r="C8" s="7" t="s">
        <v>37</v>
      </c>
      <c r="D8" s="14">
        <v>177556</v>
      </c>
      <c r="E8" s="2">
        <v>722027</v>
      </c>
      <c r="F8" s="42">
        <f t="shared" si="1"/>
        <v>4.0664748023158888</v>
      </c>
      <c r="G8" s="14">
        <v>201162</v>
      </c>
      <c r="H8" s="2">
        <v>551801</v>
      </c>
      <c r="I8" s="42">
        <f t="shared" si="2"/>
        <v>2.743067776220161</v>
      </c>
      <c r="J8" s="14">
        <v>865192</v>
      </c>
      <c r="K8" s="2">
        <v>6102076</v>
      </c>
      <c r="L8" s="17">
        <f t="shared" si="0"/>
        <v>7.0528576316008467</v>
      </c>
    </row>
    <row r="9" spans="1:12" x14ac:dyDescent="0.25">
      <c r="A9" s="6" t="s">
        <v>56</v>
      </c>
      <c r="B9" s="1" t="s">
        <v>57</v>
      </c>
      <c r="C9" s="7" t="s">
        <v>58</v>
      </c>
      <c r="D9" s="14">
        <v>38405957</v>
      </c>
      <c r="E9" s="2">
        <v>62146829</v>
      </c>
      <c r="F9" s="42">
        <f t="shared" si="1"/>
        <v>1.6181559803339882</v>
      </c>
      <c r="G9" s="14">
        <v>12456004</v>
      </c>
      <c r="H9" s="2">
        <v>38122044</v>
      </c>
      <c r="I9" s="42">
        <f t="shared" si="2"/>
        <v>3.0605356260322329</v>
      </c>
      <c r="J9" s="14">
        <v>3871343</v>
      </c>
      <c r="K9" s="2">
        <v>26961420</v>
      </c>
      <c r="L9" s="17">
        <f t="shared" si="0"/>
        <v>6.9643583634929787</v>
      </c>
    </row>
    <row r="10" spans="1:12" x14ac:dyDescent="0.25">
      <c r="A10" s="6" t="s">
        <v>83</v>
      </c>
      <c r="B10" s="1" t="s">
        <v>84</v>
      </c>
      <c r="C10" s="7" t="s">
        <v>85</v>
      </c>
      <c r="D10" s="14">
        <v>35778336</v>
      </c>
      <c r="E10" s="2">
        <v>57137355</v>
      </c>
      <c r="F10" s="42">
        <f t="shared" si="1"/>
        <v>1.5969818998848913</v>
      </c>
      <c r="G10" s="14">
        <v>13999534</v>
      </c>
      <c r="H10" s="2">
        <v>46185981</v>
      </c>
      <c r="I10" s="42">
        <f t="shared" si="2"/>
        <v>3.2991084560386081</v>
      </c>
      <c r="J10" s="14">
        <v>8531074</v>
      </c>
      <c r="K10" s="2">
        <v>70175747</v>
      </c>
      <c r="L10" s="17">
        <f t="shared" si="0"/>
        <v>8.2258982866635542</v>
      </c>
    </row>
    <row r="11" spans="1:12" x14ac:dyDescent="0.25">
      <c r="A11" s="6" t="s">
        <v>450</v>
      </c>
      <c r="B11" s="1" t="s">
        <v>78</v>
      </c>
      <c r="C11" s="7" t="s">
        <v>451</v>
      </c>
      <c r="D11" s="14">
        <v>31025</v>
      </c>
      <c r="E11" s="2">
        <v>838</v>
      </c>
      <c r="F11" s="42">
        <f t="shared" si="1"/>
        <v>2.7010475423045931E-2</v>
      </c>
      <c r="G11" s="14">
        <v>39087</v>
      </c>
      <c r="H11" s="2">
        <v>27614</v>
      </c>
      <c r="I11" s="42">
        <f t="shared" si="2"/>
        <v>0.70647529869266001</v>
      </c>
      <c r="J11" s="14">
        <v>3649383</v>
      </c>
      <c r="K11" s="2">
        <v>23447141</v>
      </c>
      <c r="L11" s="17">
        <f t="shared" si="0"/>
        <v>6.4249603289103936</v>
      </c>
    </row>
    <row r="12" spans="1:12" x14ac:dyDescent="0.25">
      <c r="A12" s="6" t="s">
        <v>74</v>
      </c>
      <c r="B12" s="1" t="s">
        <v>531</v>
      </c>
      <c r="C12" s="7" t="s">
        <v>76</v>
      </c>
      <c r="D12" s="14">
        <v>59605</v>
      </c>
      <c r="E12" s="2">
        <v>45152</v>
      </c>
      <c r="F12" s="42">
        <f t="shared" si="1"/>
        <v>0.75752034225316667</v>
      </c>
      <c r="G12" s="14"/>
      <c r="H12" s="2"/>
      <c r="I12" s="42"/>
      <c r="J12" s="14"/>
      <c r="K12" s="2"/>
      <c r="L12" s="17"/>
    </row>
    <row r="13" spans="1:12" x14ac:dyDescent="0.25">
      <c r="A13" s="6" t="s">
        <v>6</v>
      </c>
      <c r="B13" s="1" t="s">
        <v>7</v>
      </c>
      <c r="C13" s="7" t="s">
        <v>8</v>
      </c>
      <c r="D13" s="14">
        <v>757</v>
      </c>
      <c r="E13" s="2">
        <v>450</v>
      </c>
      <c r="F13" s="42">
        <f t="shared" si="1"/>
        <v>0.59445178335535009</v>
      </c>
      <c r="G13" s="14">
        <v>30</v>
      </c>
      <c r="H13" s="2">
        <v>15</v>
      </c>
      <c r="I13" s="42">
        <f>SUM(H13/G13)</f>
        <v>0.5</v>
      </c>
      <c r="J13" s="14">
        <v>81856</v>
      </c>
      <c r="K13" s="2">
        <v>492224</v>
      </c>
      <c r="L13" s="17">
        <f>SUM(K13/J13)</f>
        <v>6.013291634089132</v>
      </c>
    </row>
    <row r="14" spans="1:12" x14ac:dyDescent="0.25">
      <c r="A14" s="6" t="s">
        <v>293</v>
      </c>
      <c r="B14" s="1" t="s">
        <v>294</v>
      </c>
      <c r="C14" s="7" t="s">
        <v>521</v>
      </c>
      <c r="D14" s="14">
        <v>23736586</v>
      </c>
      <c r="E14" s="2">
        <v>37050058</v>
      </c>
      <c r="F14" s="42">
        <f t="shared" si="1"/>
        <v>1.5608840294050712</v>
      </c>
      <c r="G14" s="14">
        <v>3440274</v>
      </c>
      <c r="H14" s="2">
        <v>10523175</v>
      </c>
      <c r="I14" s="42">
        <f>SUM(H14/G14)</f>
        <v>3.0588188615209138</v>
      </c>
      <c r="J14" s="14">
        <v>15901917</v>
      </c>
      <c r="K14" s="2">
        <v>126880713</v>
      </c>
      <c r="L14" s="17">
        <f>SUM(K14/J14)</f>
        <v>7.9789570653651385</v>
      </c>
    </row>
    <row r="15" spans="1:12" x14ac:dyDescent="0.25">
      <c r="A15" s="6" t="s">
        <v>33</v>
      </c>
      <c r="B15" s="1" t="s">
        <v>34</v>
      </c>
      <c r="C15" s="7" t="s">
        <v>32</v>
      </c>
      <c r="D15" s="14">
        <v>632994</v>
      </c>
      <c r="E15" s="2">
        <v>1122346</v>
      </c>
      <c r="F15" s="42">
        <f t="shared" si="1"/>
        <v>1.7730752582172975</v>
      </c>
      <c r="G15" s="14"/>
      <c r="H15" s="2"/>
      <c r="I15" s="42"/>
      <c r="J15" s="14"/>
      <c r="K15" s="2"/>
      <c r="L15" s="17"/>
    </row>
    <row r="16" spans="1:12" x14ac:dyDescent="0.25">
      <c r="A16" s="6" t="s">
        <v>479</v>
      </c>
      <c r="B16" s="1" t="s">
        <v>480</v>
      </c>
      <c r="C16" s="7" t="s">
        <v>397</v>
      </c>
      <c r="D16" s="14">
        <v>8020341</v>
      </c>
      <c r="E16" s="2">
        <v>11322455</v>
      </c>
      <c r="F16" s="42">
        <f t="shared" si="1"/>
        <v>1.4117174070279555</v>
      </c>
      <c r="G16" s="14">
        <v>1157832</v>
      </c>
      <c r="H16" s="2">
        <v>3371868</v>
      </c>
      <c r="I16" s="42">
        <f>SUM(H16/G16)</f>
        <v>2.9122256078602078</v>
      </c>
      <c r="J16" s="14">
        <v>4654523</v>
      </c>
      <c r="K16" s="2">
        <v>32196653</v>
      </c>
      <c r="L16" s="17">
        <f>SUM(K16/J16)</f>
        <v>6.9172830384552828</v>
      </c>
    </row>
    <row r="17" spans="1:12" x14ac:dyDescent="0.25">
      <c r="A17" s="6" t="s">
        <v>27</v>
      </c>
      <c r="B17" s="1" t="s">
        <v>28</v>
      </c>
      <c r="C17" s="7" t="s">
        <v>29</v>
      </c>
      <c r="D17" s="14">
        <v>35954987</v>
      </c>
      <c r="E17" s="2">
        <v>57036400</v>
      </c>
      <c r="F17" s="42">
        <f t="shared" si="1"/>
        <v>1.5863279271940773</v>
      </c>
      <c r="G17" s="14">
        <v>9580309</v>
      </c>
      <c r="H17" s="2">
        <v>31318138</v>
      </c>
      <c r="I17" s="42">
        <f>SUM(H17/G17)</f>
        <v>3.2690112604927459</v>
      </c>
      <c r="J17" s="14">
        <v>4851857</v>
      </c>
      <c r="K17" s="2">
        <v>40297092</v>
      </c>
      <c r="L17" s="17">
        <f>SUM(K17/J17)</f>
        <v>8.3054986987456552</v>
      </c>
    </row>
    <row r="18" spans="1:12" x14ac:dyDescent="0.25">
      <c r="A18" s="6" t="s">
        <v>274</v>
      </c>
      <c r="B18" s="1" t="s">
        <v>209</v>
      </c>
      <c r="C18" s="7" t="s">
        <v>275</v>
      </c>
      <c r="D18" s="14"/>
      <c r="E18" s="2"/>
      <c r="F18" s="42"/>
      <c r="G18" s="14">
        <v>54390</v>
      </c>
      <c r="H18" s="2">
        <v>108705</v>
      </c>
      <c r="I18" s="42">
        <f>SUM(H18/G18)</f>
        <v>1.9986210700496414</v>
      </c>
      <c r="J18" s="14"/>
      <c r="K18" s="2"/>
      <c r="L18" s="17"/>
    </row>
    <row r="19" spans="1:12" x14ac:dyDescent="0.25">
      <c r="A19" s="6" t="s">
        <v>532</v>
      </c>
      <c r="B19" s="1" t="s">
        <v>533</v>
      </c>
      <c r="C19" s="7" t="s">
        <v>534</v>
      </c>
      <c r="D19" s="14">
        <v>350000</v>
      </c>
      <c r="E19" s="2">
        <v>617750</v>
      </c>
      <c r="F19" s="42">
        <f t="shared" ref="F19:F30" si="3">SUM(E19/D19)</f>
        <v>1.7649999999999999</v>
      </c>
      <c r="G19" s="14"/>
      <c r="H19" s="2"/>
      <c r="I19" s="42"/>
      <c r="J19" s="14"/>
      <c r="K19" s="2"/>
      <c r="L19" s="17"/>
    </row>
    <row r="20" spans="1:12" x14ac:dyDescent="0.25">
      <c r="A20" s="6" t="s">
        <v>123</v>
      </c>
      <c r="B20" s="1" t="s">
        <v>124</v>
      </c>
      <c r="C20" s="7" t="s">
        <v>465</v>
      </c>
      <c r="D20" s="14">
        <v>24962684</v>
      </c>
      <c r="E20" s="2">
        <v>74527524</v>
      </c>
      <c r="F20" s="42">
        <f t="shared" si="3"/>
        <v>2.9855573222815304</v>
      </c>
      <c r="G20" s="14">
        <v>2950339</v>
      </c>
      <c r="H20" s="2">
        <v>14049295</v>
      </c>
      <c r="I20" s="42">
        <f>SUM(H20/G20)</f>
        <v>4.7619256634576566</v>
      </c>
      <c r="J20" s="14">
        <v>7265</v>
      </c>
      <c r="K20" s="2">
        <v>56199</v>
      </c>
      <c r="L20" s="17">
        <f>SUM(K20/J20)</f>
        <v>7.7355815554026153</v>
      </c>
    </row>
    <row r="21" spans="1:12" x14ac:dyDescent="0.25">
      <c r="A21" s="6" t="s">
        <v>119</v>
      </c>
      <c r="B21" s="1" t="s">
        <v>120</v>
      </c>
      <c r="C21" s="7" t="s">
        <v>121</v>
      </c>
      <c r="D21" s="14">
        <v>10312102</v>
      </c>
      <c r="E21" s="2">
        <v>37469448</v>
      </c>
      <c r="F21" s="42">
        <f t="shared" si="3"/>
        <v>3.6335412508526388</v>
      </c>
      <c r="G21" s="14">
        <v>10368761</v>
      </c>
      <c r="H21" s="2">
        <v>91440823</v>
      </c>
      <c r="I21" s="42">
        <f>SUM(H21/G21)</f>
        <v>8.8188765272919305</v>
      </c>
      <c r="J21" s="14">
        <v>7460720</v>
      </c>
      <c r="K21" s="2">
        <v>78999151</v>
      </c>
      <c r="L21" s="17">
        <f>SUM(K21/J21)</f>
        <v>10.588676562047631</v>
      </c>
    </row>
    <row r="22" spans="1:12" x14ac:dyDescent="0.25">
      <c r="A22" s="6" t="s">
        <v>468</v>
      </c>
      <c r="B22" s="1" t="s">
        <v>469</v>
      </c>
      <c r="C22" s="7" t="s">
        <v>470</v>
      </c>
      <c r="D22" s="14">
        <v>35201760</v>
      </c>
      <c r="E22" s="2">
        <v>54188386</v>
      </c>
      <c r="F22" s="42">
        <f t="shared" si="3"/>
        <v>1.5393658158001191</v>
      </c>
      <c r="G22" s="14">
        <v>4432827</v>
      </c>
      <c r="H22" s="2">
        <v>13390788</v>
      </c>
      <c r="I22" s="42">
        <f>SUM(H22/G22)</f>
        <v>3.0208235060831385</v>
      </c>
      <c r="J22" s="14">
        <v>6453983</v>
      </c>
      <c r="K22" s="2">
        <v>46102182</v>
      </c>
      <c r="L22" s="17">
        <f>SUM(K22/J22)</f>
        <v>7.14321404317303</v>
      </c>
    </row>
    <row r="23" spans="1:12" x14ac:dyDescent="0.25">
      <c r="A23" s="6" t="s">
        <v>432</v>
      </c>
      <c r="B23" s="1" t="s">
        <v>525</v>
      </c>
      <c r="C23" s="7" t="s">
        <v>526</v>
      </c>
      <c r="D23" s="14">
        <v>4106193</v>
      </c>
      <c r="E23" s="2">
        <v>6190931</v>
      </c>
      <c r="F23" s="42">
        <f t="shared" si="3"/>
        <v>1.5077057995082062</v>
      </c>
      <c r="G23" s="14">
        <v>894</v>
      </c>
      <c r="H23" s="2">
        <v>894</v>
      </c>
      <c r="I23" s="42">
        <f>SUM(H23/G23)</f>
        <v>1</v>
      </c>
      <c r="J23" s="14">
        <v>651800</v>
      </c>
      <c r="K23" s="2">
        <v>4559595</v>
      </c>
      <c r="L23" s="17">
        <f>SUM(K23/J23)</f>
        <v>6.9953896900889845</v>
      </c>
    </row>
    <row r="24" spans="1:12" x14ac:dyDescent="0.25">
      <c r="A24" s="6" t="s">
        <v>89</v>
      </c>
      <c r="B24" s="1" t="s">
        <v>90</v>
      </c>
      <c r="C24" s="7" t="s">
        <v>91</v>
      </c>
      <c r="D24" s="14">
        <v>106843</v>
      </c>
      <c r="E24" s="2">
        <v>360089</v>
      </c>
      <c r="F24" s="42">
        <f t="shared" si="3"/>
        <v>3.3702629091283471</v>
      </c>
      <c r="G24" s="14"/>
      <c r="H24" s="2"/>
      <c r="I24" s="42"/>
      <c r="J24" s="14"/>
      <c r="K24" s="2"/>
      <c r="L24" s="17"/>
    </row>
    <row r="25" spans="1:12" x14ac:dyDescent="0.25">
      <c r="A25" s="6" t="s">
        <v>77</v>
      </c>
      <c r="B25" s="1" t="s">
        <v>446</v>
      </c>
      <c r="C25" s="7" t="s">
        <v>79</v>
      </c>
      <c r="D25" s="14">
        <v>42964</v>
      </c>
      <c r="E25" s="2">
        <v>30329</v>
      </c>
      <c r="F25" s="42">
        <f t="shared" si="3"/>
        <v>0.70591658132389912</v>
      </c>
      <c r="G25" s="14"/>
      <c r="H25" s="2"/>
      <c r="I25" s="42"/>
      <c r="J25" s="14"/>
      <c r="K25" s="2"/>
      <c r="L25" s="17"/>
    </row>
    <row r="26" spans="1:12" x14ac:dyDescent="0.25">
      <c r="A26" s="6" t="s">
        <v>41</v>
      </c>
      <c r="B26" s="1" t="s">
        <v>42</v>
      </c>
      <c r="C26" s="7" t="s">
        <v>43</v>
      </c>
      <c r="D26" s="14">
        <v>1617</v>
      </c>
      <c r="E26" s="2">
        <v>759</v>
      </c>
      <c r="F26" s="42">
        <f t="shared" si="3"/>
        <v>0.46938775510204084</v>
      </c>
      <c r="G26" s="14">
        <v>119</v>
      </c>
      <c r="H26" s="2">
        <v>60</v>
      </c>
      <c r="I26" s="42">
        <f>SUM(H26/G26)</f>
        <v>0.50420168067226889</v>
      </c>
      <c r="J26" s="14">
        <v>136718</v>
      </c>
      <c r="K26" s="2">
        <v>984476</v>
      </c>
      <c r="L26" s="17">
        <f>SUM(K26/J26)</f>
        <v>7.2007782442692259</v>
      </c>
    </row>
    <row r="27" spans="1:12" x14ac:dyDescent="0.25">
      <c r="A27" s="6" t="s">
        <v>92</v>
      </c>
      <c r="B27" s="1" t="s">
        <v>93</v>
      </c>
      <c r="C27" s="7" t="s">
        <v>94</v>
      </c>
      <c r="D27" s="14">
        <v>15788</v>
      </c>
      <c r="E27" s="2">
        <v>8369</v>
      </c>
      <c r="F27" s="42">
        <f t="shared" si="3"/>
        <v>0.53008614137319487</v>
      </c>
      <c r="G27" s="14"/>
      <c r="H27" s="2"/>
      <c r="I27" s="42"/>
      <c r="J27" s="14"/>
      <c r="K27" s="2"/>
      <c r="L27" s="17"/>
    </row>
    <row r="28" spans="1:12" x14ac:dyDescent="0.25">
      <c r="A28" s="6" t="s">
        <v>129</v>
      </c>
      <c r="B28" s="1" t="s">
        <v>130</v>
      </c>
      <c r="C28" s="7" t="s">
        <v>131</v>
      </c>
      <c r="D28" s="14">
        <v>36518364</v>
      </c>
      <c r="E28" s="2">
        <v>58260449</v>
      </c>
      <c r="F28" s="42">
        <f t="shared" si="3"/>
        <v>1.5953740151119584</v>
      </c>
      <c r="G28" s="14">
        <v>7432209</v>
      </c>
      <c r="H28" s="2">
        <v>19838575</v>
      </c>
      <c r="I28" s="42">
        <f>SUM(H28/G28)</f>
        <v>2.6692703340285506</v>
      </c>
      <c r="J28" s="14">
        <v>8118713</v>
      </c>
      <c r="K28" s="2">
        <v>66135611</v>
      </c>
      <c r="L28" s="17">
        <f>SUM(K28/J28)</f>
        <v>8.1460708119624385</v>
      </c>
    </row>
    <row r="29" spans="1:12" x14ac:dyDescent="0.25">
      <c r="A29" s="6" t="s">
        <v>24</v>
      </c>
      <c r="B29" s="1" t="s">
        <v>25</v>
      </c>
      <c r="C29" s="7" t="s">
        <v>26</v>
      </c>
      <c r="D29" s="14">
        <v>7235238</v>
      </c>
      <c r="E29" s="2">
        <v>11452749</v>
      </c>
      <c r="F29" s="42">
        <f t="shared" si="3"/>
        <v>1.5829125455168165</v>
      </c>
      <c r="G29" s="14">
        <v>7155891</v>
      </c>
      <c r="H29" s="2">
        <v>23039684</v>
      </c>
      <c r="I29" s="42">
        <f>SUM(H29/G29)</f>
        <v>3.2196806798762028</v>
      </c>
      <c r="J29" s="14">
        <v>5550663</v>
      </c>
      <c r="K29" s="2">
        <v>40243327</v>
      </c>
      <c r="L29" s="17">
        <f>SUM(K29/J29)</f>
        <v>7.2501838068713598</v>
      </c>
    </row>
    <row r="30" spans="1:12" x14ac:dyDescent="0.25">
      <c r="A30" s="6" t="s">
        <v>80</v>
      </c>
      <c r="B30" s="1" t="s">
        <v>81</v>
      </c>
      <c r="C30" s="7" t="s">
        <v>82</v>
      </c>
      <c r="D30" s="14">
        <v>22285</v>
      </c>
      <c r="E30" s="2">
        <v>10648</v>
      </c>
      <c r="F30" s="42">
        <f t="shared" si="3"/>
        <v>0.47781018622391741</v>
      </c>
      <c r="G30" s="14">
        <v>200678</v>
      </c>
      <c r="H30" s="2">
        <v>557736</v>
      </c>
      <c r="I30" s="42">
        <f>SUM(H30/G30)</f>
        <v>2.779258314314474</v>
      </c>
      <c r="J30" s="14">
        <v>875046</v>
      </c>
      <c r="K30" s="2">
        <v>6212913</v>
      </c>
      <c r="L30" s="17">
        <f>SUM(K30/J30)</f>
        <v>7.1000987376663627</v>
      </c>
    </row>
    <row r="31" spans="1:12" ht="15.75" thickBot="1" x14ac:dyDescent="0.3">
      <c r="A31" s="28"/>
      <c r="B31" s="22"/>
      <c r="C31" s="23"/>
      <c r="D31" s="28"/>
      <c r="E31" s="22"/>
      <c r="F31" s="23"/>
      <c r="G31" s="28"/>
      <c r="H31" s="22"/>
      <c r="I31" s="23"/>
      <c r="J31" s="28"/>
      <c r="K31" s="22"/>
      <c r="L31" s="23"/>
    </row>
    <row r="32" spans="1:12" x14ac:dyDescent="0.25">
      <c r="A32" s="44"/>
      <c r="B32" s="45"/>
      <c r="C32" s="46"/>
      <c r="D32" s="44"/>
      <c r="E32" s="45"/>
      <c r="F32" s="46"/>
      <c r="G32" s="44"/>
      <c r="H32" s="45"/>
      <c r="I32" s="46"/>
      <c r="J32" s="45"/>
      <c r="K32" s="45"/>
      <c r="L32" s="46"/>
    </row>
    <row r="33" spans="1:12" x14ac:dyDescent="0.25">
      <c r="A33" s="6" t="s">
        <v>284</v>
      </c>
      <c r="C33" s="15"/>
      <c r="D33" s="47">
        <f>SUM(D3:D30)</f>
        <v>353869869</v>
      </c>
      <c r="E33" s="48">
        <f>SUM(E3:E30)</f>
        <v>615381705</v>
      </c>
      <c r="F33" s="15"/>
      <c r="G33" s="47">
        <f>SUM(G3:G30)</f>
        <v>88362709</v>
      </c>
      <c r="H33" s="48">
        <f>SUM(H3:H30)</f>
        <v>355479507</v>
      </c>
      <c r="I33" s="15"/>
      <c r="J33" s="48">
        <f>SUM(J3:J30)</f>
        <v>83938860</v>
      </c>
      <c r="K33" s="48">
        <f>SUM(K3:K30)</f>
        <v>662522029</v>
      </c>
      <c r="L33" s="15"/>
    </row>
    <row r="34" spans="1:12" ht="15.75" thickBot="1" x14ac:dyDescent="0.3">
      <c r="A34" s="28"/>
      <c r="B34" s="22"/>
      <c r="C34" s="23"/>
      <c r="D34" s="28"/>
      <c r="E34" s="22"/>
      <c r="F34" s="23"/>
      <c r="G34" s="28"/>
      <c r="H34" s="22"/>
      <c r="I34" s="23"/>
      <c r="J34" s="22"/>
      <c r="K34" s="22"/>
      <c r="L34" s="23"/>
    </row>
  </sheetData>
  <sortState xmlns:xlrd2="http://schemas.microsoft.com/office/spreadsheetml/2017/richdata2" ref="A3:L30">
    <sortCondition ref="B3:B30"/>
  </sortState>
  <mergeCells count="1">
    <mergeCell ref="A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opLeftCell="A9" workbookViewId="0">
      <selection activeCell="A3" sqref="A3:L64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9" bestFit="1" customWidth="1"/>
    <col min="4" max="4" width="11.140625" bestFit="1" customWidth="1"/>
    <col min="5" max="6" width="12.7109375" bestFit="1" customWidth="1"/>
    <col min="7" max="8" width="11.140625" bestFit="1" customWidth="1"/>
    <col min="9" max="9" width="12.7109375" bestFit="1" customWidth="1"/>
    <col min="10" max="11" width="11.140625" bestFit="1" customWidth="1"/>
    <col min="12" max="12" width="12.7109375" bestFit="1" customWidth="1"/>
  </cols>
  <sheetData>
    <row r="1" spans="1:12" ht="19.5" thickBot="1" x14ac:dyDescent="0.35">
      <c r="A1" s="93" t="s">
        <v>529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5.75" thickBot="1" x14ac:dyDescent="0.3">
      <c r="A2" s="3"/>
      <c r="B2" s="4"/>
      <c r="C2" s="5"/>
      <c r="D2" s="43" t="s">
        <v>455</v>
      </c>
      <c r="E2" s="31" t="s">
        <v>457</v>
      </c>
      <c r="F2" s="32" t="s">
        <v>472</v>
      </c>
      <c r="G2" s="43" t="s">
        <v>454</v>
      </c>
      <c r="H2" s="31" t="s">
        <v>456</v>
      </c>
      <c r="I2" s="32" t="s">
        <v>472</v>
      </c>
      <c r="J2" s="43" t="s">
        <v>473</v>
      </c>
      <c r="K2" s="31" t="s">
        <v>474</v>
      </c>
      <c r="L2" s="32" t="s">
        <v>472</v>
      </c>
    </row>
    <row r="3" spans="1:12" x14ac:dyDescent="0.25">
      <c r="A3" s="6" t="s">
        <v>191</v>
      </c>
      <c r="B3" s="1" t="s">
        <v>192</v>
      </c>
      <c r="C3" s="7" t="s">
        <v>193</v>
      </c>
      <c r="D3" s="14">
        <v>951253</v>
      </c>
      <c r="E3" s="2">
        <v>5112186</v>
      </c>
      <c r="F3" s="42">
        <f>SUM(E3/D3)</f>
        <v>5.3741601866170194</v>
      </c>
      <c r="G3" s="14">
        <v>250</v>
      </c>
      <c r="H3" s="2">
        <v>188</v>
      </c>
      <c r="I3" s="42">
        <f>SUM(H3/G3)</f>
        <v>0.752</v>
      </c>
      <c r="J3" s="14">
        <v>6651</v>
      </c>
      <c r="K3" s="2">
        <v>4988</v>
      </c>
      <c r="L3" s="42">
        <f>SUM(K3/J3)</f>
        <v>0.74996241166741839</v>
      </c>
    </row>
    <row r="4" spans="1:12" x14ac:dyDescent="0.25">
      <c r="A4" s="6" t="s">
        <v>506</v>
      </c>
      <c r="B4" s="1" t="s">
        <v>507</v>
      </c>
      <c r="C4" s="7" t="s">
        <v>508</v>
      </c>
      <c r="D4" s="14">
        <v>39</v>
      </c>
      <c r="E4" s="2">
        <v>96</v>
      </c>
      <c r="F4" s="42">
        <f>SUM(E4/D4)</f>
        <v>2.4615384615384617</v>
      </c>
      <c r="G4" s="14"/>
      <c r="H4" s="2"/>
      <c r="I4" s="42"/>
      <c r="J4" s="14"/>
      <c r="K4" s="2"/>
      <c r="L4" s="42"/>
    </row>
    <row r="5" spans="1:12" x14ac:dyDescent="0.25">
      <c r="A5" s="6" t="s">
        <v>528</v>
      </c>
      <c r="B5" s="1" t="s">
        <v>527</v>
      </c>
      <c r="C5" s="7" t="s">
        <v>420</v>
      </c>
      <c r="D5" s="14">
        <v>13117</v>
      </c>
      <c r="E5" s="2">
        <v>13117</v>
      </c>
      <c r="F5" s="42">
        <f>SUM(E5/D5)</f>
        <v>1</v>
      </c>
      <c r="G5" s="14">
        <v>2417923</v>
      </c>
      <c r="H5" s="2">
        <v>6844969</v>
      </c>
      <c r="I5" s="42">
        <f>SUM(H5/G5)</f>
        <v>2.830929272768405</v>
      </c>
      <c r="J5" s="14">
        <v>7262385</v>
      </c>
      <c r="K5" s="2">
        <v>11152320</v>
      </c>
      <c r="L5" s="42">
        <f>SUM(K5/J5)</f>
        <v>1.5356277586495346</v>
      </c>
    </row>
    <row r="6" spans="1:12" x14ac:dyDescent="0.25">
      <c r="A6" s="6" t="s">
        <v>503</v>
      </c>
      <c r="B6" s="1" t="s">
        <v>504</v>
      </c>
      <c r="C6" s="7" t="s">
        <v>505</v>
      </c>
      <c r="D6" s="14"/>
      <c r="E6" s="2"/>
      <c r="F6" s="42"/>
      <c r="G6" s="14">
        <v>13380</v>
      </c>
      <c r="H6" s="2">
        <v>26760</v>
      </c>
      <c r="I6" s="42">
        <f>SUM(H6/G6)</f>
        <v>2</v>
      </c>
      <c r="J6" s="14"/>
      <c r="K6" s="2"/>
      <c r="L6" s="42"/>
    </row>
    <row r="7" spans="1:12" x14ac:dyDescent="0.25">
      <c r="A7" s="6" t="s">
        <v>18</v>
      </c>
      <c r="B7" s="1" t="s">
        <v>19</v>
      </c>
      <c r="C7" s="7" t="s">
        <v>20</v>
      </c>
      <c r="D7" s="14">
        <v>1909748</v>
      </c>
      <c r="E7" s="2">
        <v>13436529</v>
      </c>
      <c r="F7" s="42">
        <f t="shared" ref="F7:F27" si="0">SUM(E7/D7)</f>
        <v>7.0357602154839274</v>
      </c>
      <c r="G7" s="14">
        <v>8993</v>
      </c>
      <c r="H7" s="2">
        <v>8993</v>
      </c>
      <c r="I7" s="42">
        <f>SUM(H7/G7)</f>
        <v>1</v>
      </c>
      <c r="J7" s="14"/>
      <c r="K7" s="2"/>
      <c r="L7" s="42"/>
    </row>
    <row r="8" spans="1:12" x14ac:dyDescent="0.25">
      <c r="A8" s="6" t="s">
        <v>511</v>
      </c>
      <c r="B8" s="1" t="s">
        <v>512</v>
      </c>
      <c r="C8" s="7" t="s">
        <v>513</v>
      </c>
      <c r="D8" s="14">
        <v>3</v>
      </c>
      <c r="E8" s="2">
        <v>18</v>
      </c>
      <c r="F8" s="42">
        <f t="shared" si="0"/>
        <v>6</v>
      </c>
      <c r="G8" s="14"/>
      <c r="H8" s="2"/>
      <c r="I8" s="42"/>
      <c r="J8" s="14"/>
      <c r="K8" s="2"/>
      <c r="L8" s="42"/>
    </row>
    <row r="9" spans="1:12" x14ac:dyDescent="0.25">
      <c r="A9" s="6" t="s">
        <v>522</v>
      </c>
      <c r="B9" s="1" t="s">
        <v>523</v>
      </c>
      <c r="C9" s="7" t="s">
        <v>524</v>
      </c>
      <c r="D9" s="14">
        <v>4115523</v>
      </c>
      <c r="E9" s="2">
        <v>21692059</v>
      </c>
      <c r="F9" s="42">
        <f t="shared" si="0"/>
        <v>5.2707903709929456</v>
      </c>
      <c r="G9" s="14">
        <v>7757837</v>
      </c>
      <c r="H9" s="2">
        <v>23174296</v>
      </c>
      <c r="I9" s="42">
        <f>SUM(H9/G9)</f>
        <v>2.9872109970859144</v>
      </c>
      <c r="J9" s="14">
        <v>35701322</v>
      </c>
      <c r="K9" s="2">
        <v>44375768</v>
      </c>
      <c r="L9" s="42">
        <f>SUM(K9/J9)</f>
        <v>1.2429726831964374</v>
      </c>
    </row>
    <row r="10" spans="1:12" x14ac:dyDescent="0.25">
      <c r="A10" s="6" t="s">
        <v>462</v>
      </c>
      <c r="B10" s="1" t="s">
        <v>463</v>
      </c>
      <c r="C10" s="7" t="s">
        <v>464</v>
      </c>
      <c r="D10" s="14">
        <v>1144928</v>
      </c>
      <c r="E10" s="2">
        <v>6890655</v>
      </c>
      <c r="F10" s="42">
        <f t="shared" si="0"/>
        <v>6.018417752033316</v>
      </c>
      <c r="G10" s="14">
        <v>2778</v>
      </c>
      <c r="H10" s="2">
        <v>1607</v>
      </c>
      <c r="I10" s="42">
        <f>SUM(H10/G10)</f>
        <v>0.5784737221022318</v>
      </c>
      <c r="J10" s="14">
        <v>13684</v>
      </c>
      <c r="K10" s="2">
        <v>11341</v>
      </c>
      <c r="L10" s="42">
        <f>SUM(K10/J10)</f>
        <v>0.8287781350482315</v>
      </c>
    </row>
    <row r="11" spans="1:12" x14ac:dyDescent="0.25">
      <c r="A11" s="6" t="s">
        <v>30</v>
      </c>
      <c r="B11" s="1" t="s">
        <v>31</v>
      </c>
      <c r="C11" s="7" t="s">
        <v>122</v>
      </c>
      <c r="D11" s="14">
        <v>8670467</v>
      </c>
      <c r="E11" s="2">
        <v>72378221</v>
      </c>
      <c r="F11" s="42">
        <f t="shared" si="0"/>
        <v>8.3476727378121609</v>
      </c>
      <c r="G11" s="14">
        <v>6347608</v>
      </c>
      <c r="H11" s="2">
        <v>34778658</v>
      </c>
      <c r="I11" s="42">
        <f>SUM(H11/G11)</f>
        <v>5.4790179229719289</v>
      </c>
      <c r="J11" s="14">
        <v>44034706</v>
      </c>
      <c r="K11" s="2">
        <v>59982780</v>
      </c>
      <c r="L11" s="42">
        <f>SUM(K11/J11)</f>
        <v>1.3621705570147329</v>
      </c>
    </row>
    <row r="12" spans="1:12" x14ac:dyDescent="0.25">
      <c r="A12" s="6" t="s">
        <v>0</v>
      </c>
      <c r="B12" s="1" t="s">
        <v>1</v>
      </c>
      <c r="C12" s="7" t="s">
        <v>475</v>
      </c>
      <c r="D12" s="14">
        <v>35</v>
      </c>
      <c r="E12" s="2">
        <v>70</v>
      </c>
      <c r="F12" s="42">
        <f t="shared" si="0"/>
        <v>2</v>
      </c>
      <c r="G12" s="14"/>
      <c r="H12" s="2"/>
      <c r="I12" s="42"/>
      <c r="J12" s="14"/>
      <c r="K12" s="2"/>
      <c r="L12" s="38"/>
    </row>
    <row r="13" spans="1:12" x14ac:dyDescent="0.25">
      <c r="A13" s="6" t="s">
        <v>35</v>
      </c>
      <c r="B13" s="1" t="s">
        <v>36</v>
      </c>
      <c r="C13" s="7" t="s">
        <v>37</v>
      </c>
      <c r="D13" s="14">
        <v>541753</v>
      </c>
      <c r="E13" s="2">
        <v>3576070</v>
      </c>
      <c r="F13" s="42">
        <f t="shared" si="0"/>
        <v>6.6009232989941911</v>
      </c>
      <c r="G13" s="14"/>
      <c r="H13" s="2"/>
      <c r="I13" s="42"/>
      <c r="J13" s="14">
        <v>31204</v>
      </c>
      <c r="K13" s="2">
        <v>0</v>
      </c>
      <c r="L13" s="42">
        <f>SUM(K13/J13)</f>
        <v>0</v>
      </c>
    </row>
    <row r="14" spans="1:12" x14ac:dyDescent="0.25">
      <c r="A14" s="6" t="s">
        <v>56</v>
      </c>
      <c r="B14" s="1" t="s">
        <v>57</v>
      </c>
      <c r="C14" s="7" t="s">
        <v>58</v>
      </c>
      <c r="D14" s="14">
        <v>4231285</v>
      </c>
      <c r="E14" s="2">
        <v>25656129</v>
      </c>
      <c r="F14" s="42">
        <f t="shared" si="0"/>
        <v>6.063436757391667</v>
      </c>
      <c r="G14" s="14">
        <v>7572107</v>
      </c>
      <c r="H14" s="2">
        <v>23241565</v>
      </c>
      <c r="I14" s="42">
        <f>SUM(H14/G14)</f>
        <v>3.0693656336340731</v>
      </c>
      <c r="J14" s="14">
        <v>46643842</v>
      </c>
      <c r="K14" s="2">
        <v>61454378</v>
      </c>
      <c r="L14" s="42">
        <f>SUM(K14/J14)</f>
        <v>1.3175239295253593</v>
      </c>
    </row>
    <row r="15" spans="1:12" x14ac:dyDescent="0.25">
      <c r="A15" s="6" t="s">
        <v>83</v>
      </c>
      <c r="B15" s="1" t="s">
        <v>84</v>
      </c>
      <c r="C15" s="7" t="s">
        <v>85</v>
      </c>
      <c r="D15" s="14">
        <v>10826516</v>
      </c>
      <c r="E15" s="2">
        <v>74793041</v>
      </c>
      <c r="F15" s="42">
        <f t="shared" si="0"/>
        <v>6.90832036825143</v>
      </c>
      <c r="G15" s="14">
        <v>9415689</v>
      </c>
      <c r="H15" s="2">
        <v>30842224</v>
      </c>
      <c r="I15" s="42">
        <f>SUM(H15/G15)</f>
        <v>3.2756205095559126</v>
      </c>
      <c r="J15" s="14">
        <v>34109329</v>
      </c>
      <c r="K15" s="2">
        <v>41603966</v>
      </c>
      <c r="L15" s="42">
        <f>SUM(K15/J15)</f>
        <v>1.2197239646666751</v>
      </c>
    </row>
    <row r="16" spans="1:12" x14ac:dyDescent="0.25">
      <c r="A16" s="6" t="s">
        <v>450</v>
      </c>
      <c r="B16" s="1" t="s">
        <v>78</v>
      </c>
      <c r="C16" s="7" t="s">
        <v>451</v>
      </c>
      <c r="D16" s="14">
        <v>5409082</v>
      </c>
      <c r="E16" s="2">
        <v>29006891</v>
      </c>
      <c r="F16" s="42">
        <f t="shared" si="0"/>
        <v>5.3626273367643531</v>
      </c>
      <c r="G16" s="14">
        <v>152760</v>
      </c>
      <c r="H16" s="2">
        <v>342533</v>
      </c>
      <c r="I16" s="42">
        <f>SUM(H16/G16)</f>
        <v>2.2422951034302172</v>
      </c>
      <c r="J16" s="14">
        <v>65120</v>
      </c>
      <c r="K16" s="2">
        <v>8534</v>
      </c>
      <c r="L16" s="42">
        <f>SUM(K16/J16)</f>
        <v>0.13105036855036856</v>
      </c>
    </row>
    <row r="17" spans="1:12" x14ac:dyDescent="0.25">
      <c r="A17" s="6" t="s">
        <v>517</v>
      </c>
      <c r="B17" s="1" t="s">
        <v>518</v>
      </c>
      <c r="C17" s="7" t="s">
        <v>519</v>
      </c>
      <c r="D17" s="14">
        <v>75</v>
      </c>
      <c r="E17" s="2">
        <v>450</v>
      </c>
      <c r="F17" s="42">
        <f t="shared" si="0"/>
        <v>6</v>
      </c>
      <c r="G17" s="14"/>
      <c r="H17" s="2"/>
      <c r="I17" s="42"/>
      <c r="J17" s="14"/>
      <c r="K17" s="2"/>
      <c r="L17" s="42"/>
    </row>
    <row r="18" spans="1:12" x14ac:dyDescent="0.25">
      <c r="A18" s="6" t="s">
        <v>247</v>
      </c>
      <c r="B18" s="1" t="s">
        <v>248</v>
      </c>
      <c r="C18" s="7" t="s">
        <v>249</v>
      </c>
      <c r="D18" s="14">
        <v>1779792</v>
      </c>
      <c r="E18" s="2">
        <v>9534783</v>
      </c>
      <c r="F18" s="42">
        <f t="shared" si="0"/>
        <v>5.3572456781466595</v>
      </c>
      <c r="G18" s="14">
        <v>27159</v>
      </c>
      <c r="H18" s="2">
        <v>64155</v>
      </c>
      <c r="I18" s="42">
        <f>SUM(H18/G18)</f>
        <v>2.3622003755661107</v>
      </c>
      <c r="J18" s="14">
        <v>41474</v>
      </c>
      <c r="K18" s="2">
        <v>31106</v>
      </c>
      <c r="L18" s="42">
        <f>SUM(K18/J18)</f>
        <v>0.75001205574576846</v>
      </c>
    </row>
    <row r="19" spans="1:12" x14ac:dyDescent="0.25">
      <c r="A19" s="6" t="s">
        <v>6</v>
      </c>
      <c r="B19" s="1" t="s">
        <v>7</v>
      </c>
      <c r="C19" s="7" t="s">
        <v>8</v>
      </c>
      <c r="D19" s="14">
        <v>725147</v>
      </c>
      <c r="E19" s="2">
        <v>4295389</v>
      </c>
      <c r="F19" s="42">
        <f t="shared" si="0"/>
        <v>5.9234734474527233</v>
      </c>
      <c r="G19" s="14"/>
      <c r="H19" s="2"/>
      <c r="I19" s="42"/>
      <c r="J19" s="14">
        <v>1940</v>
      </c>
      <c r="K19" s="2">
        <v>1940</v>
      </c>
      <c r="L19" s="42">
        <f>SUM(K19/J19)</f>
        <v>1</v>
      </c>
    </row>
    <row r="20" spans="1:12" x14ac:dyDescent="0.25">
      <c r="A20" s="6" t="s">
        <v>258</v>
      </c>
      <c r="B20" s="1" t="s">
        <v>259</v>
      </c>
      <c r="C20" s="7" t="s">
        <v>260</v>
      </c>
      <c r="D20" s="14">
        <v>830657</v>
      </c>
      <c r="E20" s="2">
        <v>6096299</v>
      </c>
      <c r="F20" s="42">
        <f t="shared" si="0"/>
        <v>7.3391291471690483</v>
      </c>
      <c r="G20" s="14">
        <v>4641</v>
      </c>
      <c r="H20" s="2">
        <v>4641</v>
      </c>
      <c r="I20" s="42">
        <f>SUM(H20/G20)</f>
        <v>1</v>
      </c>
      <c r="J20" s="14"/>
      <c r="K20" s="2"/>
      <c r="L20" s="42"/>
    </row>
    <row r="21" spans="1:12" x14ac:dyDescent="0.25">
      <c r="A21" s="6" t="s">
        <v>123</v>
      </c>
      <c r="B21" s="1" t="s">
        <v>520</v>
      </c>
      <c r="C21" s="7" t="s">
        <v>465</v>
      </c>
      <c r="D21" s="14">
        <v>1286062</v>
      </c>
      <c r="E21" s="2">
        <v>13017286</v>
      </c>
      <c r="F21" s="42">
        <f t="shared" si="0"/>
        <v>10.121818388227005</v>
      </c>
      <c r="G21" s="14"/>
      <c r="H21" s="2"/>
      <c r="I21" s="42"/>
      <c r="J21" s="14"/>
      <c r="K21" s="2"/>
      <c r="L21" s="42"/>
    </row>
    <row r="22" spans="1:12" x14ac:dyDescent="0.25">
      <c r="A22" s="6" t="s">
        <v>487</v>
      </c>
      <c r="B22" s="1" t="s">
        <v>488</v>
      </c>
      <c r="C22" s="7" t="s">
        <v>489</v>
      </c>
      <c r="D22" s="14">
        <v>56</v>
      </c>
      <c r="E22" s="2">
        <v>164</v>
      </c>
      <c r="F22" s="42">
        <f t="shared" si="0"/>
        <v>2.9285714285714284</v>
      </c>
      <c r="G22" s="14"/>
      <c r="H22" s="2"/>
      <c r="I22" s="42"/>
      <c r="J22" s="14"/>
      <c r="K22" s="2"/>
      <c r="L22" s="42"/>
    </row>
    <row r="23" spans="1:12" x14ac:dyDescent="0.25">
      <c r="A23" s="6" t="s">
        <v>293</v>
      </c>
      <c r="B23" s="1" t="s">
        <v>294</v>
      </c>
      <c r="C23" s="7" t="s">
        <v>521</v>
      </c>
      <c r="D23" s="14">
        <v>8554285</v>
      </c>
      <c r="E23" s="2">
        <v>62699717</v>
      </c>
      <c r="F23" s="42">
        <f t="shared" si="0"/>
        <v>7.329626847831233</v>
      </c>
      <c r="G23" s="14">
        <v>6440167</v>
      </c>
      <c r="H23" s="2">
        <v>19291787</v>
      </c>
      <c r="I23" s="42">
        <f>SUM(H23/G23)</f>
        <v>2.9955414199662833</v>
      </c>
      <c r="J23" s="14">
        <v>24349896</v>
      </c>
      <c r="K23" s="2">
        <v>28653544</v>
      </c>
      <c r="L23" s="42">
        <f>SUM(K23/J23)</f>
        <v>1.1767419458382902</v>
      </c>
    </row>
    <row r="24" spans="1:12" x14ac:dyDescent="0.25">
      <c r="A24" s="6" t="s">
        <v>479</v>
      </c>
      <c r="B24" s="1" t="s">
        <v>480</v>
      </c>
      <c r="C24" s="7" t="s">
        <v>397</v>
      </c>
      <c r="D24" s="14">
        <v>3067639</v>
      </c>
      <c r="E24" s="2">
        <v>16635021</v>
      </c>
      <c r="F24" s="42">
        <f t="shared" si="0"/>
        <v>5.4227440060580792</v>
      </c>
      <c r="G24" s="14">
        <v>3668873</v>
      </c>
      <c r="H24" s="2">
        <v>9779194</v>
      </c>
      <c r="I24" s="42">
        <f>SUM(H24/G24)</f>
        <v>2.6654490357120566</v>
      </c>
      <c r="J24" s="14">
        <v>3793052</v>
      </c>
      <c r="K24" s="2">
        <v>4311235</v>
      </c>
      <c r="L24" s="42">
        <f>SUM(K24/J24)</f>
        <v>1.136613734797203</v>
      </c>
    </row>
    <row r="25" spans="1:12" x14ac:dyDescent="0.25">
      <c r="A25" s="6" t="s">
        <v>490</v>
      </c>
      <c r="B25" s="1" t="s">
        <v>491</v>
      </c>
      <c r="C25" s="7" t="s">
        <v>492</v>
      </c>
      <c r="D25" s="14">
        <v>3</v>
      </c>
      <c r="E25" s="2">
        <v>18</v>
      </c>
      <c r="F25" s="42">
        <f t="shared" si="0"/>
        <v>6</v>
      </c>
      <c r="G25" s="14"/>
      <c r="H25" s="2"/>
      <c r="I25" s="42"/>
      <c r="J25" s="14"/>
      <c r="K25" s="2"/>
      <c r="L25" s="42"/>
    </row>
    <row r="26" spans="1:12" x14ac:dyDescent="0.25">
      <c r="A26" s="6" t="s">
        <v>27</v>
      </c>
      <c r="B26" s="1" t="s">
        <v>28</v>
      </c>
      <c r="C26" s="7" t="s">
        <v>29</v>
      </c>
      <c r="D26" s="14">
        <v>6073405</v>
      </c>
      <c r="E26" s="2">
        <v>40723705</v>
      </c>
      <c r="F26" s="42">
        <f t="shared" si="0"/>
        <v>6.7052510082894194</v>
      </c>
      <c r="G26" s="14">
        <v>5596392</v>
      </c>
      <c r="H26" s="2">
        <v>18132046</v>
      </c>
      <c r="I26" s="42">
        <f>SUM(H26/G26)</f>
        <v>3.2399528124548818</v>
      </c>
      <c r="J26" s="14">
        <v>34303645</v>
      </c>
      <c r="K26" s="2">
        <v>42763899</v>
      </c>
      <c r="L26" s="42">
        <f>SUM(K26/J26)</f>
        <v>1.2466284268042069</v>
      </c>
    </row>
    <row r="27" spans="1:12" x14ac:dyDescent="0.25">
      <c r="A27" s="6" t="s">
        <v>132</v>
      </c>
      <c r="B27" s="1" t="s">
        <v>516</v>
      </c>
      <c r="C27" s="7" t="s">
        <v>134</v>
      </c>
      <c r="D27" s="14">
        <v>650204</v>
      </c>
      <c r="E27" s="2">
        <v>4276776</v>
      </c>
      <c r="F27" s="42">
        <f t="shared" si="0"/>
        <v>6.5775910329681144</v>
      </c>
      <c r="G27" s="14"/>
      <c r="H27" s="2"/>
      <c r="I27" s="42"/>
      <c r="J27" s="14"/>
      <c r="K27" s="2"/>
      <c r="L27" s="42"/>
    </row>
    <row r="28" spans="1:12" x14ac:dyDescent="0.25">
      <c r="A28" s="6" t="s">
        <v>274</v>
      </c>
      <c r="B28" s="1" t="s">
        <v>209</v>
      </c>
      <c r="C28" s="7" t="s">
        <v>275</v>
      </c>
      <c r="D28" s="14"/>
      <c r="E28" s="2"/>
      <c r="F28" s="42"/>
      <c r="G28" s="14">
        <v>91390</v>
      </c>
      <c r="H28" s="2">
        <v>192277</v>
      </c>
      <c r="I28" s="42">
        <f>SUM(H28/G28)</f>
        <v>2.1039172776014881</v>
      </c>
      <c r="J28" s="14"/>
      <c r="K28" s="2"/>
      <c r="L28" s="42"/>
    </row>
    <row r="29" spans="1:12" x14ac:dyDescent="0.25">
      <c r="A29" s="6" t="s">
        <v>65</v>
      </c>
      <c r="B29" s="1" t="s">
        <v>439</v>
      </c>
      <c r="C29" s="7" t="s">
        <v>67</v>
      </c>
      <c r="D29" s="14">
        <v>645355</v>
      </c>
      <c r="E29" s="2">
        <v>3445200</v>
      </c>
      <c r="F29" s="42">
        <f t="shared" ref="F29:F36" si="1">SUM(E29/D29)</f>
        <v>5.3384571282472439</v>
      </c>
      <c r="G29" s="14">
        <v>95592</v>
      </c>
      <c r="H29" s="2">
        <v>136733</v>
      </c>
      <c r="I29" s="42">
        <f>SUM(H29/G29)</f>
        <v>1.4303812034479872</v>
      </c>
      <c r="J29" s="14">
        <v>15291</v>
      </c>
      <c r="K29" s="2">
        <v>11468</v>
      </c>
      <c r="L29" s="42">
        <f>SUM(K29/J29)</f>
        <v>0.7499836505133739</v>
      </c>
    </row>
    <row r="30" spans="1:12" x14ac:dyDescent="0.25">
      <c r="A30" s="6" t="s">
        <v>509</v>
      </c>
      <c r="B30" s="1" t="s">
        <v>353</v>
      </c>
      <c r="C30" s="7" t="s">
        <v>510</v>
      </c>
      <c r="D30" s="14">
        <v>7</v>
      </c>
      <c r="E30" s="2">
        <v>34</v>
      </c>
      <c r="F30" s="42">
        <f t="shared" si="1"/>
        <v>4.8571428571428568</v>
      </c>
      <c r="G30" s="14"/>
      <c r="H30" s="2"/>
      <c r="I30" s="42"/>
      <c r="J30" s="14"/>
      <c r="K30" s="2"/>
      <c r="L30" s="42"/>
    </row>
    <row r="31" spans="1:12" x14ac:dyDescent="0.25">
      <c r="A31" s="6" t="s">
        <v>493</v>
      </c>
      <c r="B31" s="1" t="s">
        <v>494</v>
      </c>
      <c r="C31" s="7" t="s">
        <v>495</v>
      </c>
      <c r="D31" s="14">
        <v>15</v>
      </c>
      <c r="E31" s="2">
        <v>66</v>
      </c>
      <c r="F31" s="42">
        <f t="shared" si="1"/>
        <v>4.4000000000000004</v>
      </c>
      <c r="G31" s="14"/>
      <c r="H31" s="2"/>
      <c r="I31" s="42"/>
      <c r="J31" s="14"/>
      <c r="K31" s="2"/>
      <c r="L31" s="42"/>
    </row>
    <row r="32" spans="1:12" x14ac:dyDescent="0.25">
      <c r="A32" s="6" t="s">
        <v>244</v>
      </c>
      <c r="B32" s="1" t="s">
        <v>245</v>
      </c>
      <c r="C32" s="7" t="s">
        <v>246</v>
      </c>
      <c r="D32" s="14">
        <v>36</v>
      </c>
      <c r="E32" s="2">
        <v>216</v>
      </c>
      <c r="F32" s="42">
        <f t="shared" si="1"/>
        <v>6</v>
      </c>
      <c r="G32" s="14"/>
      <c r="H32" s="2"/>
      <c r="I32" s="42"/>
      <c r="J32" s="14"/>
      <c r="K32" s="2"/>
      <c r="L32" s="42"/>
    </row>
    <row r="33" spans="1:12" x14ac:dyDescent="0.25">
      <c r="A33" s="6" t="s">
        <v>123</v>
      </c>
      <c r="B33" s="1" t="s">
        <v>124</v>
      </c>
      <c r="C33" s="7" t="s">
        <v>465</v>
      </c>
      <c r="D33" s="14">
        <v>682</v>
      </c>
      <c r="E33" s="2">
        <v>5704</v>
      </c>
      <c r="F33" s="42">
        <f t="shared" si="1"/>
        <v>8.3636363636363633</v>
      </c>
      <c r="G33" s="14"/>
      <c r="H33" s="2"/>
      <c r="I33" s="42"/>
      <c r="J33" s="14">
        <v>10214274</v>
      </c>
      <c r="K33" s="2">
        <v>28881857</v>
      </c>
      <c r="L33" s="42">
        <f t="shared" ref="L33:L42" si="2">SUM(K33/J33)</f>
        <v>2.8275976344476366</v>
      </c>
    </row>
    <row r="34" spans="1:12" x14ac:dyDescent="0.25">
      <c r="A34" s="6" t="s">
        <v>123</v>
      </c>
      <c r="B34" s="1" t="s">
        <v>124</v>
      </c>
      <c r="C34" s="7" t="s">
        <v>465</v>
      </c>
      <c r="D34" s="14">
        <v>1989231</v>
      </c>
      <c r="E34" s="2">
        <v>15197090</v>
      </c>
      <c r="F34" s="42">
        <f t="shared" si="1"/>
        <v>7.6396808615992811</v>
      </c>
      <c r="G34" s="14">
        <v>5918893</v>
      </c>
      <c r="H34" s="2">
        <v>24328363</v>
      </c>
      <c r="I34" s="42">
        <f>SUM(H34/G34)</f>
        <v>4.1102893733676211</v>
      </c>
      <c r="J34" s="14">
        <v>8486569</v>
      </c>
      <c r="K34" s="2">
        <v>25454159</v>
      </c>
      <c r="L34" s="42">
        <f t="shared" si="2"/>
        <v>2.9993462611333275</v>
      </c>
    </row>
    <row r="35" spans="1:12" x14ac:dyDescent="0.25">
      <c r="A35" s="6" t="s">
        <v>44</v>
      </c>
      <c r="B35" s="1" t="s">
        <v>45</v>
      </c>
      <c r="C35" s="7" t="s">
        <v>46</v>
      </c>
      <c r="D35" s="14">
        <v>677651</v>
      </c>
      <c r="E35" s="2">
        <v>4112240</v>
      </c>
      <c r="F35" s="42">
        <f t="shared" si="1"/>
        <v>6.0683744287251109</v>
      </c>
      <c r="G35" s="14">
        <v>722</v>
      </c>
      <c r="H35" s="2">
        <v>722</v>
      </c>
      <c r="I35" s="42">
        <f>SUM(H35/G35)</f>
        <v>1</v>
      </c>
      <c r="J35" s="14">
        <v>41103</v>
      </c>
      <c r="K35" s="2">
        <v>41103</v>
      </c>
      <c r="L35" s="42">
        <f t="shared" si="2"/>
        <v>1</v>
      </c>
    </row>
    <row r="36" spans="1:12" x14ac:dyDescent="0.25">
      <c r="A36" s="6" t="s">
        <v>119</v>
      </c>
      <c r="B36" s="1" t="s">
        <v>120</v>
      </c>
      <c r="C36" s="7" t="s">
        <v>121</v>
      </c>
      <c r="D36" s="14">
        <v>9600372</v>
      </c>
      <c r="E36" s="2">
        <v>101986638</v>
      </c>
      <c r="F36" s="42">
        <f t="shared" si="1"/>
        <v>10.623196476136549</v>
      </c>
      <c r="G36" s="14">
        <v>11307789</v>
      </c>
      <c r="H36" s="2">
        <v>81923472</v>
      </c>
      <c r="I36" s="42">
        <f>SUM(H36/G36)</f>
        <v>7.2448709469198622</v>
      </c>
      <c r="J36" s="14">
        <v>11753356</v>
      </c>
      <c r="K36" s="2">
        <v>37776819</v>
      </c>
      <c r="L36" s="42">
        <f t="shared" si="2"/>
        <v>3.2141304151767378</v>
      </c>
    </row>
    <row r="37" spans="1:12" x14ac:dyDescent="0.25">
      <c r="A37" s="6" t="s">
        <v>514</v>
      </c>
      <c r="B37" s="1" t="s">
        <v>515</v>
      </c>
      <c r="C37" s="7" t="s">
        <v>118</v>
      </c>
      <c r="D37" s="14"/>
      <c r="E37" s="2"/>
      <c r="F37" s="42"/>
      <c r="G37" s="14"/>
      <c r="H37" s="2"/>
      <c r="I37" s="42"/>
      <c r="J37" s="14">
        <v>46090</v>
      </c>
      <c r="K37" s="2">
        <v>50699</v>
      </c>
      <c r="L37" s="42">
        <f t="shared" si="2"/>
        <v>1.1000000000000001</v>
      </c>
    </row>
    <row r="38" spans="1:12" x14ac:dyDescent="0.25">
      <c r="A38" s="6" t="s">
        <v>514</v>
      </c>
      <c r="B38" s="1" t="s">
        <v>515</v>
      </c>
      <c r="C38" s="7" t="s">
        <v>118</v>
      </c>
      <c r="D38" s="14"/>
      <c r="E38" s="2"/>
      <c r="F38" s="42"/>
      <c r="G38" s="14"/>
      <c r="H38" s="2"/>
      <c r="I38" s="42"/>
      <c r="J38" s="14">
        <v>1042413</v>
      </c>
      <c r="K38" s="2">
        <v>1096576</v>
      </c>
      <c r="L38" s="42">
        <f t="shared" si="2"/>
        <v>1.0519592522349588</v>
      </c>
    </row>
    <row r="39" spans="1:12" x14ac:dyDescent="0.25">
      <c r="A39" s="6" t="s">
        <v>468</v>
      </c>
      <c r="B39" s="1" t="s">
        <v>469</v>
      </c>
      <c r="C39" s="7" t="s">
        <v>470</v>
      </c>
      <c r="D39" s="14">
        <v>6176055</v>
      </c>
      <c r="E39" s="2">
        <v>36494906</v>
      </c>
      <c r="F39" s="42">
        <f>SUM(E39/D39)</f>
        <v>5.9090966644565182</v>
      </c>
      <c r="G39" s="14">
        <v>9475411</v>
      </c>
      <c r="H39" s="2">
        <v>28223994</v>
      </c>
      <c r="I39" s="42">
        <f>SUM(H39/G39)</f>
        <v>2.9786564403380495</v>
      </c>
      <c r="J39" s="14">
        <v>39892974</v>
      </c>
      <c r="K39" s="2">
        <v>52987501</v>
      </c>
      <c r="L39" s="42">
        <f t="shared" si="2"/>
        <v>1.3282414341933995</v>
      </c>
    </row>
    <row r="40" spans="1:12" x14ac:dyDescent="0.25">
      <c r="A40" s="6" t="s">
        <v>432</v>
      </c>
      <c r="B40" s="1" t="s">
        <v>525</v>
      </c>
      <c r="C40" s="7" t="s">
        <v>526</v>
      </c>
      <c r="D40" s="14">
        <v>763122</v>
      </c>
      <c r="E40" s="2">
        <v>4605189</v>
      </c>
      <c r="F40" s="42">
        <f>SUM(E40/D40)</f>
        <v>6.0346694237618621</v>
      </c>
      <c r="G40" s="14">
        <v>2923118</v>
      </c>
      <c r="H40" s="2">
        <v>9009458</v>
      </c>
      <c r="I40" s="42">
        <f>SUM(H40/G40)</f>
        <v>3.0821396878264919</v>
      </c>
      <c r="J40" s="14">
        <v>3506367</v>
      </c>
      <c r="K40" s="2">
        <v>5641288</v>
      </c>
      <c r="L40" s="42">
        <f t="shared" si="2"/>
        <v>1.608869807410348</v>
      </c>
    </row>
    <row r="41" spans="1:12" x14ac:dyDescent="0.25">
      <c r="A41" s="6" t="s">
        <v>53</v>
      </c>
      <c r="B41" s="1" t="s">
        <v>54</v>
      </c>
      <c r="C41" s="7" t="s">
        <v>55</v>
      </c>
      <c r="D41" s="14">
        <v>1224852</v>
      </c>
      <c r="E41" s="2">
        <v>6007612</v>
      </c>
      <c r="F41" s="42">
        <f>SUM(E41/D41)</f>
        <v>4.9047656369912449</v>
      </c>
      <c r="G41" s="14">
        <v>44804</v>
      </c>
      <c r="H41" s="2">
        <v>120013</v>
      </c>
      <c r="I41" s="42">
        <f>SUM(H41/G41)</f>
        <v>2.678622444424605</v>
      </c>
      <c r="J41" s="14">
        <v>28954</v>
      </c>
      <c r="K41" s="2">
        <v>21716</v>
      </c>
      <c r="L41" s="42">
        <f t="shared" si="2"/>
        <v>0.75001726877115427</v>
      </c>
    </row>
    <row r="42" spans="1:12" x14ac:dyDescent="0.25">
      <c r="A42" s="6" t="s">
        <v>89</v>
      </c>
      <c r="B42" s="1" t="s">
        <v>90</v>
      </c>
      <c r="C42" s="7" t="s">
        <v>91</v>
      </c>
      <c r="D42" s="14"/>
      <c r="E42" s="2"/>
      <c r="F42" s="42"/>
      <c r="G42" s="14"/>
      <c r="H42" s="2"/>
      <c r="I42" s="42"/>
      <c r="J42" s="14">
        <v>8730</v>
      </c>
      <c r="K42" s="2">
        <v>0</v>
      </c>
      <c r="L42" s="42">
        <f t="shared" si="2"/>
        <v>0</v>
      </c>
    </row>
    <row r="43" spans="1:12" x14ac:dyDescent="0.25">
      <c r="A43" s="6" t="s">
        <v>372</v>
      </c>
      <c r="B43" s="1" t="s">
        <v>373</v>
      </c>
      <c r="C43" s="7" t="s">
        <v>374</v>
      </c>
      <c r="D43" s="14">
        <v>70</v>
      </c>
      <c r="E43" s="2">
        <v>321</v>
      </c>
      <c r="F43" s="42">
        <f>SUM(E43/D43)</f>
        <v>4.5857142857142854</v>
      </c>
      <c r="G43" s="14"/>
      <c r="H43" s="2"/>
      <c r="I43" s="42"/>
      <c r="J43" s="14"/>
      <c r="K43" s="2"/>
      <c r="L43" s="42"/>
    </row>
    <row r="44" spans="1:12" x14ac:dyDescent="0.25">
      <c r="A44" s="6" t="s">
        <v>484</v>
      </c>
      <c r="B44" s="1" t="s">
        <v>485</v>
      </c>
      <c r="C44" s="7" t="s">
        <v>486</v>
      </c>
      <c r="D44" s="14"/>
      <c r="E44" s="2"/>
      <c r="F44" s="42"/>
      <c r="G44" s="14">
        <v>3000</v>
      </c>
      <c r="H44" s="2">
        <v>5700</v>
      </c>
      <c r="I44" s="42">
        <f>SUM(H44/G44)</f>
        <v>1.9</v>
      </c>
      <c r="J44" s="14"/>
      <c r="K44" s="2"/>
      <c r="L44" s="42"/>
    </row>
    <row r="45" spans="1:12" x14ac:dyDescent="0.25">
      <c r="A45" s="6" t="s">
        <v>405</v>
      </c>
      <c r="B45" s="1" t="s">
        <v>406</v>
      </c>
      <c r="C45" s="7" t="s">
        <v>407</v>
      </c>
      <c r="D45" s="14">
        <v>4</v>
      </c>
      <c r="E45" s="2">
        <v>20</v>
      </c>
      <c r="F45" s="42">
        <f t="shared" ref="F45:F63" si="3">SUM(E45/D45)</f>
        <v>5</v>
      </c>
      <c r="G45" s="14"/>
      <c r="H45" s="2"/>
      <c r="I45" s="42"/>
      <c r="J45" s="14"/>
      <c r="K45" s="2"/>
      <c r="L45" s="42"/>
    </row>
    <row r="46" spans="1:12" x14ac:dyDescent="0.25">
      <c r="A46" s="6" t="s">
        <v>496</v>
      </c>
      <c r="B46" s="1" t="s">
        <v>218</v>
      </c>
      <c r="C46" s="7" t="s">
        <v>497</v>
      </c>
      <c r="D46" s="14">
        <v>18</v>
      </c>
      <c r="E46" s="2">
        <v>108</v>
      </c>
      <c r="F46" s="42">
        <f t="shared" si="3"/>
        <v>6</v>
      </c>
      <c r="G46" s="14"/>
      <c r="H46" s="2"/>
      <c r="I46" s="42"/>
      <c r="J46" s="14"/>
      <c r="K46" s="2"/>
      <c r="L46" s="42"/>
    </row>
    <row r="47" spans="1:12" x14ac:dyDescent="0.25">
      <c r="A47" s="6" t="s">
        <v>481</v>
      </c>
      <c r="B47" s="1" t="s">
        <v>482</v>
      </c>
      <c r="C47" s="7" t="s">
        <v>483</v>
      </c>
      <c r="D47" s="14">
        <v>11</v>
      </c>
      <c r="E47" s="2">
        <v>44</v>
      </c>
      <c r="F47" s="42">
        <f t="shared" si="3"/>
        <v>4</v>
      </c>
      <c r="G47" s="14"/>
      <c r="H47" s="2"/>
      <c r="I47" s="42"/>
      <c r="J47" s="14"/>
      <c r="K47" s="2"/>
      <c r="L47" s="42"/>
    </row>
    <row r="48" spans="1:12" x14ac:dyDescent="0.25">
      <c r="A48" s="6" t="s">
        <v>77</v>
      </c>
      <c r="B48" s="1" t="s">
        <v>446</v>
      </c>
      <c r="C48" s="7" t="s">
        <v>79</v>
      </c>
      <c r="D48" s="14">
        <v>248553</v>
      </c>
      <c r="E48" s="2">
        <v>1280276</v>
      </c>
      <c r="F48" s="42">
        <f t="shared" si="3"/>
        <v>5.1509175105510696</v>
      </c>
      <c r="G48" s="14">
        <v>797</v>
      </c>
      <c r="H48" s="2">
        <v>598</v>
      </c>
      <c r="I48" s="42">
        <f>SUM(H48/G48)</f>
        <v>0.75031367628607282</v>
      </c>
      <c r="J48" s="14">
        <v>14335</v>
      </c>
      <c r="K48" s="2">
        <v>839</v>
      </c>
      <c r="L48" s="42">
        <f>SUM(K48/J48)</f>
        <v>5.8528078130449947E-2</v>
      </c>
    </row>
    <row r="49" spans="1:12" x14ac:dyDescent="0.25">
      <c r="A49" s="6" t="s">
        <v>141</v>
      </c>
      <c r="B49" s="1" t="s">
        <v>142</v>
      </c>
      <c r="C49" s="7" t="s">
        <v>143</v>
      </c>
      <c r="D49" s="14">
        <v>1304898</v>
      </c>
      <c r="E49" s="2">
        <v>4762131</v>
      </c>
      <c r="F49" s="42">
        <f t="shared" si="3"/>
        <v>3.6494277713660379</v>
      </c>
      <c r="G49" s="14">
        <v>2998979</v>
      </c>
      <c r="H49" s="2">
        <v>8844358</v>
      </c>
      <c r="I49" s="42">
        <f>SUM(H49/G49)</f>
        <v>2.9491230182005275</v>
      </c>
      <c r="J49" s="14">
        <v>3801197</v>
      </c>
      <c r="K49" s="2">
        <v>4731852</v>
      </c>
      <c r="L49" s="42">
        <f>SUM(K49/J49)</f>
        <v>1.244832088418464</v>
      </c>
    </row>
    <row r="50" spans="1:12" x14ac:dyDescent="0.25">
      <c r="A50" s="6" t="s">
        <v>500</v>
      </c>
      <c r="B50" s="1" t="s">
        <v>501</v>
      </c>
      <c r="C50" s="7" t="s">
        <v>502</v>
      </c>
      <c r="D50" s="14">
        <v>2</v>
      </c>
      <c r="E50" s="2">
        <v>10</v>
      </c>
      <c r="F50" s="42">
        <f t="shared" si="3"/>
        <v>5</v>
      </c>
      <c r="G50" s="14"/>
      <c r="H50" s="2"/>
      <c r="I50" s="42"/>
      <c r="J50" s="14"/>
      <c r="K50" s="2"/>
      <c r="L50" s="42"/>
    </row>
    <row r="51" spans="1:12" x14ac:dyDescent="0.25">
      <c r="A51" s="6" t="s">
        <v>41</v>
      </c>
      <c r="B51" s="1" t="s">
        <v>42</v>
      </c>
      <c r="C51" s="7" t="s">
        <v>43</v>
      </c>
      <c r="D51" s="14">
        <v>514946</v>
      </c>
      <c r="E51" s="2">
        <v>3568926</v>
      </c>
      <c r="F51" s="42">
        <f t="shared" si="3"/>
        <v>6.9306801101474722</v>
      </c>
      <c r="G51" s="14">
        <v>2636</v>
      </c>
      <c r="H51" s="2">
        <v>2636</v>
      </c>
      <c r="I51" s="42">
        <f>SUM(H51/G51)</f>
        <v>1</v>
      </c>
      <c r="J51" s="14"/>
      <c r="K51" s="2"/>
      <c r="L51" s="42"/>
    </row>
    <row r="52" spans="1:12" x14ac:dyDescent="0.25">
      <c r="A52" s="6" t="s">
        <v>21</v>
      </c>
      <c r="B52" s="1" t="s">
        <v>22</v>
      </c>
      <c r="C52" s="7" t="s">
        <v>23</v>
      </c>
      <c r="D52" s="14">
        <v>1927869</v>
      </c>
      <c r="E52" s="2">
        <v>13629909</v>
      </c>
      <c r="F52" s="42">
        <f t="shared" si="3"/>
        <v>7.0699352497498538</v>
      </c>
      <c r="G52" s="14">
        <v>14113</v>
      </c>
      <c r="H52" s="2">
        <v>14113</v>
      </c>
      <c r="I52" s="42">
        <f>SUM(H52/G52)</f>
        <v>1</v>
      </c>
      <c r="J52" s="14"/>
      <c r="K52" s="2"/>
      <c r="L52" s="42"/>
    </row>
    <row r="53" spans="1:12" x14ac:dyDescent="0.25">
      <c r="A53" s="6" t="s">
        <v>92</v>
      </c>
      <c r="B53" s="1" t="s">
        <v>93</v>
      </c>
      <c r="C53" s="7" t="s">
        <v>94</v>
      </c>
      <c r="D53" s="14">
        <v>787694</v>
      </c>
      <c r="E53" s="2">
        <v>5763008</v>
      </c>
      <c r="F53" s="42">
        <f t="shared" si="3"/>
        <v>7.3163030313802064</v>
      </c>
      <c r="G53" s="14"/>
      <c r="H53" s="2"/>
      <c r="I53" s="42"/>
      <c r="J53" s="14">
        <v>9355</v>
      </c>
      <c r="K53" s="2">
        <v>0</v>
      </c>
      <c r="L53" s="42">
        <f>SUM(K53/J53)</f>
        <v>0</v>
      </c>
    </row>
    <row r="54" spans="1:12" x14ac:dyDescent="0.25">
      <c r="A54" s="6" t="s">
        <v>50</v>
      </c>
      <c r="B54" s="1" t="s">
        <v>51</v>
      </c>
      <c r="C54" s="7" t="s">
        <v>52</v>
      </c>
      <c r="D54" s="14">
        <v>467403</v>
      </c>
      <c r="E54" s="2">
        <v>2505097</v>
      </c>
      <c r="F54" s="42">
        <f t="shared" si="3"/>
        <v>5.359608303755004</v>
      </c>
      <c r="G54" s="14">
        <v>4082</v>
      </c>
      <c r="H54" s="2">
        <v>7947</v>
      </c>
      <c r="I54" s="42">
        <f>SUM(H54/G54)</f>
        <v>1.9468397844194023</v>
      </c>
      <c r="J54" s="14">
        <v>2123</v>
      </c>
      <c r="K54" s="2">
        <v>1592</v>
      </c>
      <c r="L54" s="42">
        <f>SUM(K54/J54)</f>
        <v>0.74988224211022136</v>
      </c>
    </row>
    <row r="55" spans="1:12" x14ac:dyDescent="0.25">
      <c r="A55" s="6" t="s">
        <v>9</v>
      </c>
      <c r="B55" s="1" t="s">
        <v>10</v>
      </c>
      <c r="C55" s="7" t="s">
        <v>11</v>
      </c>
      <c r="D55" s="14">
        <v>88</v>
      </c>
      <c r="E55" s="2">
        <v>528</v>
      </c>
      <c r="F55" s="42">
        <f t="shared" si="3"/>
        <v>6</v>
      </c>
      <c r="G55" s="14"/>
      <c r="H55" s="2"/>
      <c r="I55" s="42"/>
      <c r="J55" s="14"/>
      <c r="K55" s="2"/>
      <c r="L55" s="42"/>
    </row>
    <row r="56" spans="1:12" x14ac:dyDescent="0.25">
      <c r="A56" s="6" t="s">
        <v>498</v>
      </c>
      <c r="B56" s="1" t="s">
        <v>179</v>
      </c>
      <c r="C56" s="7" t="s">
        <v>499</v>
      </c>
      <c r="D56" s="14">
        <v>4</v>
      </c>
      <c r="E56" s="2">
        <v>24</v>
      </c>
      <c r="F56" s="42">
        <f t="shared" si="3"/>
        <v>6</v>
      </c>
      <c r="G56" s="14"/>
      <c r="H56" s="2"/>
      <c r="I56" s="42"/>
      <c r="J56" s="14"/>
      <c r="K56" s="2"/>
      <c r="L56" s="42"/>
    </row>
    <row r="57" spans="1:12" x14ac:dyDescent="0.25">
      <c r="A57" s="6" t="s">
        <v>440</v>
      </c>
      <c r="B57" s="1" t="s">
        <v>441</v>
      </c>
      <c r="C57" s="7" t="s">
        <v>442</v>
      </c>
      <c r="D57" s="14">
        <v>1456915</v>
      </c>
      <c r="E57" s="2">
        <v>7804791</v>
      </c>
      <c r="F57" s="42">
        <f t="shared" si="3"/>
        <v>5.3570668158403203</v>
      </c>
      <c r="G57" s="14">
        <v>5061</v>
      </c>
      <c r="H57" s="2">
        <v>13276</v>
      </c>
      <c r="I57" s="42">
        <f>SUM(H57/G57)</f>
        <v>2.62319699664098</v>
      </c>
      <c r="J57" s="14">
        <v>2777</v>
      </c>
      <c r="K57" s="2">
        <v>2083</v>
      </c>
      <c r="L57" s="42">
        <f>SUM(K57/J57)</f>
        <v>0.75009002520705803</v>
      </c>
    </row>
    <row r="58" spans="1:12" x14ac:dyDescent="0.25">
      <c r="A58" s="6" t="s">
        <v>129</v>
      </c>
      <c r="B58" s="1" t="s">
        <v>130</v>
      </c>
      <c r="C58" s="7" t="s">
        <v>131</v>
      </c>
      <c r="D58" s="14">
        <v>7764630</v>
      </c>
      <c r="E58" s="2">
        <v>50478772</v>
      </c>
      <c r="F58" s="42">
        <f t="shared" si="3"/>
        <v>6.5011175033452977</v>
      </c>
      <c r="G58" s="14">
        <v>9512945</v>
      </c>
      <c r="H58" s="2">
        <v>28369792</v>
      </c>
      <c r="I58" s="42">
        <f>SUM(H58/G58)</f>
        <v>2.9822302136720018</v>
      </c>
      <c r="J58" s="14">
        <v>36738523</v>
      </c>
      <c r="K58" s="2">
        <v>47895231</v>
      </c>
      <c r="L58" s="42">
        <f>SUM(K58/J58)</f>
        <v>1.3036787298172003</v>
      </c>
    </row>
    <row r="59" spans="1:12" x14ac:dyDescent="0.25">
      <c r="A59" s="6" t="s">
        <v>476</v>
      </c>
      <c r="B59" s="1" t="s">
        <v>477</v>
      </c>
      <c r="C59" s="7" t="s">
        <v>478</v>
      </c>
      <c r="D59" s="14">
        <v>102</v>
      </c>
      <c r="E59" s="2">
        <v>510</v>
      </c>
      <c r="F59" s="42">
        <f t="shared" si="3"/>
        <v>5</v>
      </c>
      <c r="G59" s="14"/>
      <c r="H59" s="2"/>
      <c r="I59" s="42"/>
      <c r="J59" s="14"/>
      <c r="K59" s="2"/>
      <c r="L59" s="38"/>
    </row>
    <row r="60" spans="1:12" x14ac:dyDescent="0.25">
      <c r="A60" s="6" t="s">
        <v>24</v>
      </c>
      <c r="B60" s="1" t="s">
        <v>25</v>
      </c>
      <c r="C60" s="7" t="s">
        <v>26</v>
      </c>
      <c r="D60" s="14">
        <v>3118545</v>
      </c>
      <c r="E60" s="2">
        <v>19431308</v>
      </c>
      <c r="F60" s="42">
        <f t="shared" si="3"/>
        <v>6.2308890844929286</v>
      </c>
      <c r="G60" s="14">
        <v>8517174</v>
      </c>
      <c r="H60" s="2">
        <v>24689986</v>
      </c>
      <c r="I60" s="42">
        <f>SUM(H60/G60)</f>
        <v>2.8988471997871597</v>
      </c>
      <c r="J60" s="14">
        <v>8722057</v>
      </c>
      <c r="K60" s="2">
        <v>10580716</v>
      </c>
      <c r="L60" s="42">
        <f>SUM(K60/J60)</f>
        <v>1.2130986990798156</v>
      </c>
    </row>
    <row r="61" spans="1:12" x14ac:dyDescent="0.25">
      <c r="A61" s="6" t="s">
        <v>74</v>
      </c>
      <c r="B61" s="1" t="s">
        <v>75</v>
      </c>
      <c r="C61" s="7" t="s">
        <v>76</v>
      </c>
      <c r="D61" s="14">
        <v>2040833</v>
      </c>
      <c r="E61" s="2">
        <v>13169884</v>
      </c>
      <c r="F61" s="42">
        <f t="shared" si="3"/>
        <v>6.4531904374341265</v>
      </c>
      <c r="G61" s="14">
        <v>540</v>
      </c>
      <c r="H61" s="2">
        <v>405</v>
      </c>
      <c r="I61" s="42">
        <f>SUM(H61/G61)</f>
        <v>0.75</v>
      </c>
      <c r="J61" s="14">
        <v>23123</v>
      </c>
      <c r="K61" s="2">
        <v>1224</v>
      </c>
      <c r="L61" s="42">
        <f>SUM(K61/J61)</f>
        <v>5.2934307832028717E-2</v>
      </c>
    </row>
    <row r="62" spans="1:12" x14ac:dyDescent="0.25">
      <c r="A62" s="6" t="s">
        <v>80</v>
      </c>
      <c r="B62" s="1" t="s">
        <v>81</v>
      </c>
      <c r="C62" s="7" t="s">
        <v>82</v>
      </c>
      <c r="D62" s="14">
        <v>542627</v>
      </c>
      <c r="E62" s="2">
        <v>3599306</v>
      </c>
      <c r="F62" s="42">
        <f t="shared" si="3"/>
        <v>6.6331126169541879</v>
      </c>
      <c r="G62" s="14"/>
      <c r="H62" s="2"/>
      <c r="I62" s="42"/>
      <c r="J62" s="14">
        <v>12939</v>
      </c>
      <c r="K62" s="2">
        <v>0</v>
      </c>
      <c r="L62" s="42">
        <f>SUM(K62/J62)</f>
        <v>0</v>
      </c>
    </row>
    <row r="63" spans="1:12" x14ac:dyDescent="0.25">
      <c r="A63" s="6" t="s">
        <v>98</v>
      </c>
      <c r="B63" s="1" t="s">
        <v>99</v>
      </c>
      <c r="C63" s="7" t="s">
        <v>100</v>
      </c>
      <c r="D63" s="14">
        <v>1010000</v>
      </c>
      <c r="E63" s="2">
        <v>3838000</v>
      </c>
      <c r="F63" s="42">
        <f t="shared" si="3"/>
        <v>3.8</v>
      </c>
      <c r="G63" s="14"/>
      <c r="H63" s="2"/>
      <c r="I63" s="42"/>
      <c r="J63" s="14"/>
      <c r="K63" s="2"/>
      <c r="L63" s="42"/>
    </row>
    <row r="64" spans="1:12" ht="15.75" thickBot="1" x14ac:dyDescent="0.3">
      <c r="A64" s="28"/>
      <c r="B64" s="22"/>
      <c r="C64" s="23"/>
      <c r="D64" s="28"/>
      <c r="E64" s="22"/>
      <c r="F64" s="23"/>
      <c r="G64" s="29"/>
      <c r="I64" s="15"/>
      <c r="J64" s="29"/>
      <c r="L64" s="15"/>
    </row>
    <row r="65" spans="1:12" ht="15.75" thickBot="1" x14ac:dyDescent="0.3">
      <c r="A65" s="24" t="s">
        <v>452</v>
      </c>
      <c r="B65" s="26"/>
      <c r="C65" s="27"/>
      <c r="D65" s="40">
        <f>SUM(D3:D63)</f>
        <v>103043664</v>
      </c>
      <c r="E65" s="30">
        <f>SUM(E3:E63)</f>
        <v>711522558</v>
      </c>
      <c r="F65" s="27"/>
      <c r="G65" s="40">
        <f>SUM(G3:G63)</f>
        <v>100343603</v>
      </c>
      <c r="H65" s="30">
        <f>SUM(H3:H63)</f>
        <v>372417459</v>
      </c>
      <c r="I65" s="27"/>
      <c r="J65" s="40">
        <f>SUM(J3:J63)</f>
        <v>354720800</v>
      </c>
      <c r="K65" s="30">
        <f>SUM(K3:K63)</f>
        <v>509532522</v>
      </c>
      <c r="L65" s="27"/>
    </row>
  </sheetData>
  <sortState xmlns:xlrd2="http://schemas.microsoft.com/office/spreadsheetml/2017/richdata2" ref="A3:L64">
    <sortCondition ref="B3:B64"/>
  </sortState>
  <mergeCells count="1">
    <mergeCell ref="A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workbookViewId="0">
      <selection activeCell="L46" sqref="A3:L46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8.42578125" bestFit="1" customWidth="1"/>
    <col min="4" max="5" width="10.140625" bestFit="1" customWidth="1"/>
    <col min="6" max="8" width="11.140625" bestFit="1" customWidth="1"/>
    <col min="9" max="9" width="11.140625" customWidth="1"/>
    <col min="12" max="12" width="12.7109375" bestFit="1" customWidth="1"/>
  </cols>
  <sheetData>
    <row r="1" spans="1:12" ht="15.75" thickBot="1" x14ac:dyDescent="0.3">
      <c r="A1" s="100" t="s">
        <v>467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x14ac:dyDescent="0.25">
      <c r="A2" s="3"/>
      <c r="B2" s="4"/>
      <c r="C2" s="5"/>
      <c r="D2" s="11" t="s">
        <v>454</v>
      </c>
      <c r="E2" s="12" t="s">
        <v>455</v>
      </c>
      <c r="F2" s="13" t="s">
        <v>473</v>
      </c>
      <c r="G2" s="11" t="s">
        <v>456</v>
      </c>
      <c r="H2" s="12" t="s">
        <v>457</v>
      </c>
      <c r="I2" s="13" t="s">
        <v>474</v>
      </c>
      <c r="J2" s="11" t="s">
        <v>282</v>
      </c>
      <c r="K2" s="12" t="s">
        <v>458</v>
      </c>
      <c r="L2" s="13" t="s">
        <v>542</v>
      </c>
    </row>
    <row r="3" spans="1:12" x14ac:dyDescent="0.25">
      <c r="A3" s="6" t="s">
        <v>432</v>
      </c>
      <c r="B3" s="1" t="s">
        <v>433</v>
      </c>
      <c r="C3" s="7" t="s">
        <v>434</v>
      </c>
      <c r="D3" s="14"/>
      <c r="E3" s="2">
        <v>715161</v>
      </c>
      <c r="F3" s="15"/>
      <c r="G3" s="14"/>
      <c r="H3" s="2">
        <v>4372583</v>
      </c>
      <c r="I3" s="38"/>
      <c r="J3" s="29"/>
      <c r="K3" s="16">
        <f>SUM(H3/E3)</f>
        <v>6.1141239525085957</v>
      </c>
      <c r="L3" s="17"/>
    </row>
    <row r="4" spans="1:12" x14ac:dyDescent="0.25">
      <c r="A4" s="6" t="s">
        <v>268</v>
      </c>
      <c r="B4" s="1" t="s">
        <v>269</v>
      </c>
      <c r="C4" s="7" t="s">
        <v>270</v>
      </c>
      <c r="D4" s="14"/>
      <c r="E4" s="2">
        <v>783839</v>
      </c>
      <c r="F4" s="15"/>
      <c r="G4" s="14"/>
      <c r="H4" s="2">
        <v>5161313</v>
      </c>
      <c r="I4" s="38"/>
      <c r="J4" s="29"/>
      <c r="K4" s="16">
        <f>SUM(H4/E4)</f>
        <v>6.5846596048423214</v>
      </c>
      <c r="L4" s="17"/>
    </row>
    <row r="5" spans="1:12" x14ac:dyDescent="0.25">
      <c r="A5" s="6" t="s">
        <v>3</v>
      </c>
      <c r="B5" s="1" t="s">
        <v>4</v>
      </c>
      <c r="C5" s="7" t="s">
        <v>5</v>
      </c>
      <c r="D5" s="14">
        <v>992</v>
      </c>
      <c r="E5" s="2">
        <v>391201</v>
      </c>
      <c r="F5" s="15">
        <v>2558</v>
      </c>
      <c r="G5" s="14">
        <v>992</v>
      </c>
      <c r="H5" s="2">
        <v>2574408</v>
      </c>
      <c r="I5" s="38">
        <v>1605</v>
      </c>
      <c r="J5" s="29">
        <f>SUM(G5/D5)</f>
        <v>1</v>
      </c>
      <c r="K5" s="16">
        <f>SUM(H5/E5)</f>
        <v>6.5807807239756544</v>
      </c>
      <c r="L5" s="17">
        <f t="shared" ref="L5:L10" si="0">SUM(I5/F5)</f>
        <v>0.62744331508991402</v>
      </c>
    </row>
    <row r="6" spans="1:12" x14ac:dyDescent="0.25">
      <c r="A6" s="6" t="s">
        <v>462</v>
      </c>
      <c r="B6" s="1" t="s">
        <v>463</v>
      </c>
      <c r="C6" s="7" t="s">
        <v>464</v>
      </c>
      <c r="D6" s="14">
        <v>10012</v>
      </c>
      <c r="E6" s="2">
        <v>1309012</v>
      </c>
      <c r="F6" s="15">
        <v>15462</v>
      </c>
      <c r="G6" s="14">
        <v>10012</v>
      </c>
      <c r="H6" s="2">
        <v>8015850</v>
      </c>
      <c r="I6" s="38">
        <v>15462</v>
      </c>
      <c r="J6" s="29">
        <f>SUM(G6/D6)</f>
        <v>1</v>
      </c>
      <c r="K6" s="16">
        <f>SUM(H6/E6)</f>
        <v>6.1235878662686059</v>
      </c>
      <c r="L6" s="17">
        <f t="shared" si="0"/>
        <v>1</v>
      </c>
    </row>
    <row r="7" spans="1:12" x14ac:dyDescent="0.25">
      <c r="A7" s="6" t="s">
        <v>30</v>
      </c>
      <c r="B7" s="1" t="s">
        <v>31</v>
      </c>
      <c r="C7" s="7" t="s">
        <v>122</v>
      </c>
      <c r="D7" s="14">
        <v>216025</v>
      </c>
      <c r="E7" s="2">
        <v>11584522</v>
      </c>
      <c r="F7" s="15">
        <v>51575578</v>
      </c>
      <c r="G7" s="14">
        <v>1278752</v>
      </c>
      <c r="H7" s="2">
        <v>90792712</v>
      </c>
      <c r="I7" s="38">
        <v>104459229</v>
      </c>
      <c r="J7" s="39">
        <f>SUM(G7/D7)</f>
        <v>5.919463025112834</v>
      </c>
      <c r="K7" s="16">
        <f>SUM(H7/E7)</f>
        <v>7.8374154755802614</v>
      </c>
      <c r="L7" s="17">
        <f t="shared" si="0"/>
        <v>2.0253622557560091</v>
      </c>
    </row>
    <row r="8" spans="1:12" x14ac:dyDescent="0.25">
      <c r="A8" s="6"/>
      <c r="B8" s="1" t="s">
        <v>543</v>
      </c>
      <c r="C8" s="7"/>
      <c r="D8" s="14"/>
      <c r="E8" s="2"/>
      <c r="F8" s="15">
        <v>1479</v>
      </c>
      <c r="G8" s="14"/>
      <c r="H8" s="2"/>
      <c r="I8" s="38">
        <v>51765</v>
      </c>
      <c r="J8" s="39"/>
      <c r="K8" s="16"/>
      <c r="L8" s="17">
        <f t="shared" si="0"/>
        <v>35</v>
      </c>
    </row>
    <row r="9" spans="1:12" x14ac:dyDescent="0.25">
      <c r="A9" s="6" t="s">
        <v>35</v>
      </c>
      <c r="B9" s="1" t="s">
        <v>36</v>
      </c>
      <c r="C9" s="7" t="s">
        <v>37</v>
      </c>
      <c r="D9" s="14">
        <v>400</v>
      </c>
      <c r="E9" s="2">
        <v>354573</v>
      </c>
      <c r="F9" s="15">
        <v>30442</v>
      </c>
      <c r="G9" s="14">
        <v>600</v>
      </c>
      <c r="H9" s="2">
        <v>1947533</v>
      </c>
      <c r="I9" s="38">
        <v>0</v>
      </c>
      <c r="J9" s="29">
        <f>SUM(G9/D9)</f>
        <v>1.5</v>
      </c>
      <c r="K9" s="16">
        <f>SUM(H9/E9)</f>
        <v>5.4926150609324456</v>
      </c>
      <c r="L9" s="17">
        <f t="shared" si="0"/>
        <v>0</v>
      </c>
    </row>
    <row r="10" spans="1:12" x14ac:dyDescent="0.25">
      <c r="A10" s="6" t="s">
        <v>56</v>
      </c>
      <c r="B10" s="1" t="s">
        <v>57</v>
      </c>
      <c r="C10" s="7" t="s">
        <v>58</v>
      </c>
      <c r="D10" s="14">
        <v>9522358</v>
      </c>
      <c r="E10" s="2">
        <v>11558056</v>
      </c>
      <c r="F10" s="15">
        <v>33476899</v>
      </c>
      <c r="G10" s="14">
        <v>61375189</v>
      </c>
      <c r="H10" s="2">
        <v>73692987</v>
      </c>
      <c r="I10" s="38">
        <v>68343894</v>
      </c>
      <c r="J10" s="39">
        <f>SUM(G10/D10)</f>
        <v>6.4453771849367563</v>
      </c>
      <c r="K10" s="16">
        <f>SUM(H10/E10)</f>
        <v>6.3758980749011771</v>
      </c>
      <c r="L10" s="17">
        <f t="shared" si="0"/>
        <v>2.0415240372174255</v>
      </c>
    </row>
    <row r="11" spans="1:12" x14ac:dyDescent="0.25">
      <c r="A11" s="6" t="s">
        <v>113</v>
      </c>
      <c r="B11" s="1" t="s">
        <v>114</v>
      </c>
      <c r="C11" s="7" t="s">
        <v>115</v>
      </c>
      <c r="D11" s="14"/>
      <c r="E11" s="2">
        <v>651066</v>
      </c>
      <c r="F11" s="15"/>
      <c r="G11" s="14"/>
      <c r="H11" s="2">
        <v>4104858</v>
      </c>
      <c r="I11" s="38"/>
      <c r="J11" s="29"/>
      <c r="K11" s="16">
        <f t="shared" ref="K11:K17" si="1">SUM(H11/E11)</f>
        <v>6.3048262388144982</v>
      </c>
      <c r="L11" s="17"/>
    </row>
    <row r="12" spans="1:12" x14ac:dyDescent="0.25">
      <c r="A12" s="6" t="s">
        <v>83</v>
      </c>
      <c r="B12" s="1" t="s">
        <v>84</v>
      </c>
      <c r="C12" s="7" t="s">
        <v>85</v>
      </c>
      <c r="D12" s="14">
        <v>8947551</v>
      </c>
      <c r="E12" s="2">
        <v>9233607</v>
      </c>
      <c r="F12" s="15">
        <v>32445822</v>
      </c>
      <c r="G12" s="14">
        <v>57755328</v>
      </c>
      <c r="H12" s="2">
        <v>60379673</v>
      </c>
      <c r="I12" s="38">
        <v>66274847</v>
      </c>
      <c r="J12" s="39">
        <f>SUM(G12/D12)</f>
        <v>6.454875529628163</v>
      </c>
      <c r="K12" s="16">
        <f t="shared" si="1"/>
        <v>6.5391209524078731</v>
      </c>
      <c r="L12" s="17">
        <f>SUM(I12/F12)</f>
        <v>2.0426311591057855</v>
      </c>
    </row>
    <row r="13" spans="1:12" x14ac:dyDescent="0.25">
      <c r="A13" s="6" t="s">
        <v>450</v>
      </c>
      <c r="B13" s="1" t="s">
        <v>78</v>
      </c>
      <c r="C13" s="7" t="s">
        <v>451</v>
      </c>
      <c r="D13" s="14">
        <v>448727</v>
      </c>
      <c r="E13" s="2">
        <v>3524018</v>
      </c>
      <c r="F13" s="15">
        <v>60224</v>
      </c>
      <c r="G13" s="14">
        <v>2833676</v>
      </c>
      <c r="H13" s="2">
        <v>22317332</v>
      </c>
      <c r="I13" s="38">
        <v>53219</v>
      </c>
      <c r="J13" s="39">
        <f>SUM(G13/D13)</f>
        <v>6.3149219904307072</v>
      </c>
      <c r="K13" s="16">
        <f t="shared" si="1"/>
        <v>6.3329222495458311</v>
      </c>
      <c r="L13" s="17">
        <f>SUM(I13/F13)</f>
        <v>0.8836842454835282</v>
      </c>
    </row>
    <row r="14" spans="1:12" x14ac:dyDescent="0.25">
      <c r="A14" s="6" t="s">
        <v>110</v>
      </c>
      <c r="B14" s="1" t="s">
        <v>111</v>
      </c>
      <c r="C14" s="7" t="s">
        <v>112</v>
      </c>
      <c r="D14" s="14"/>
      <c r="E14" s="2">
        <v>596726</v>
      </c>
      <c r="F14" s="15"/>
      <c r="G14" s="14"/>
      <c r="H14" s="2">
        <v>3647288</v>
      </c>
      <c r="I14" s="38"/>
      <c r="J14" s="29"/>
      <c r="K14" s="16">
        <f t="shared" si="1"/>
        <v>6.1121653824368307</v>
      </c>
      <c r="L14" s="17"/>
    </row>
    <row r="15" spans="1:12" x14ac:dyDescent="0.25">
      <c r="A15" s="6" t="s">
        <v>293</v>
      </c>
      <c r="B15" s="1" t="s">
        <v>294</v>
      </c>
      <c r="C15" s="7" t="s">
        <v>466</v>
      </c>
      <c r="D15" s="14"/>
      <c r="E15" s="2">
        <v>7375</v>
      </c>
      <c r="F15" s="15">
        <v>29629554</v>
      </c>
      <c r="G15" s="14"/>
      <c r="H15" s="2">
        <v>15266</v>
      </c>
      <c r="I15" s="38">
        <v>60791530</v>
      </c>
      <c r="J15" s="29"/>
      <c r="K15" s="16">
        <f t="shared" si="1"/>
        <v>2.0699661016949151</v>
      </c>
      <c r="L15" s="17">
        <f>SUM(I15/F15)</f>
        <v>2.0517193745137035</v>
      </c>
    </row>
    <row r="16" spans="1:12" x14ac:dyDescent="0.25">
      <c r="A16" s="6" t="s">
        <v>188</v>
      </c>
      <c r="B16" s="1" t="s">
        <v>189</v>
      </c>
      <c r="C16" s="7" t="s">
        <v>190</v>
      </c>
      <c r="D16" s="14">
        <v>10031</v>
      </c>
      <c r="E16" s="2">
        <v>723001</v>
      </c>
      <c r="F16" s="15">
        <v>11616</v>
      </c>
      <c r="G16" s="14">
        <v>27683</v>
      </c>
      <c r="H16" s="2">
        <v>5072657</v>
      </c>
      <c r="I16" s="38">
        <v>11616</v>
      </c>
      <c r="J16" s="39">
        <f>SUM(G16/D16)</f>
        <v>2.7597447911474431</v>
      </c>
      <c r="K16" s="16">
        <f t="shared" si="1"/>
        <v>7.0161133940340328</v>
      </c>
      <c r="L16" s="17">
        <f>SUM(I16/F16)</f>
        <v>1</v>
      </c>
    </row>
    <row r="17" spans="1:12" x14ac:dyDescent="0.25">
      <c r="A17" s="6" t="s">
        <v>27</v>
      </c>
      <c r="B17" s="1" t="s">
        <v>28</v>
      </c>
      <c r="C17" s="7" t="s">
        <v>29</v>
      </c>
      <c r="D17" s="14">
        <v>5678672</v>
      </c>
      <c r="E17" s="2">
        <v>8100100</v>
      </c>
      <c r="F17" s="15">
        <v>30025499</v>
      </c>
      <c r="G17" s="14">
        <v>36114329</v>
      </c>
      <c r="H17" s="2">
        <v>52695886</v>
      </c>
      <c r="I17" s="38">
        <v>61286802</v>
      </c>
      <c r="J17" s="39">
        <f>SUM(G17/D17)</f>
        <v>6.3596434166298037</v>
      </c>
      <c r="K17" s="16">
        <f t="shared" si="1"/>
        <v>6.5055846224120693</v>
      </c>
      <c r="L17" s="17">
        <f>SUM(I17/F17)</f>
        <v>2.0411584833277874</v>
      </c>
    </row>
    <row r="18" spans="1:12" x14ac:dyDescent="0.25">
      <c r="A18" s="6" t="s">
        <v>132</v>
      </c>
      <c r="B18" s="1" t="s">
        <v>516</v>
      </c>
      <c r="C18" s="7" t="s">
        <v>134</v>
      </c>
      <c r="D18" s="29">
        <v>101101</v>
      </c>
      <c r="E18">
        <v>1866889</v>
      </c>
      <c r="F18" s="15"/>
      <c r="G18" s="14"/>
      <c r="H18" s="2"/>
      <c r="I18" s="38"/>
      <c r="J18" s="39"/>
      <c r="K18" s="16"/>
      <c r="L18" s="17"/>
    </row>
    <row r="19" spans="1:12" x14ac:dyDescent="0.25">
      <c r="A19" s="6" t="s">
        <v>132</v>
      </c>
      <c r="B19" s="1" t="s">
        <v>516</v>
      </c>
      <c r="C19" s="7" t="s">
        <v>134</v>
      </c>
      <c r="D19" s="29">
        <v>50058</v>
      </c>
      <c r="E19">
        <v>824960</v>
      </c>
      <c r="F19" s="15"/>
      <c r="G19" s="14"/>
      <c r="H19" s="2"/>
      <c r="I19" s="38"/>
      <c r="J19" s="39"/>
      <c r="K19" s="16"/>
      <c r="L19" s="17"/>
    </row>
    <row r="20" spans="1:12" x14ac:dyDescent="0.25">
      <c r="A20" s="6" t="s">
        <v>274</v>
      </c>
      <c r="B20" s="1" t="s">
        <v>209</v>
      </c>
      <c r="C20" s="7" t="s">
        <v>275</v>
      </c>
      <c r="D20" s="14"/>
      <c r="E20" s="2"/>
      <c r="F20" s="15"/>
      <c r="G20" s="14"/>
      <c r="H20" s="2"/>
      <c r="I20" s="38"/>
      <c r="J20" s="39"/>
      <c r="K20" s="16"/>
      <c r="L20" s="17"/>
    </row>
    <row r="21" spans="1:12" x14ac:dyDescent="0.25">
      <c r="A21" s="6" t="s">
        <v>65</v>
      </c>
      <c r="B21" s="1" t="s">
        <v>439</v>
      </c>
      <c r="C21" s="7" t="s">
        <v>67</v>
      </c>
      <c r="D21" s="14">
        <v>14435</v>
      </c>
      <c r="E21" s="2">
        <v>407740</v>
      </c>
      <c r="F21" s="15">
        <v>17152</v>
      </c>
      <c r="G21" s="14">
        <v>28673</v>
      </c>
      <c r="H21" s="2">
        <v>2018637</v>
      </c>
      <c r="I21" s="38">
        <v>12864</v>
      </c>
      <c r="J21" s="39">
        <f>SUM(G21/D21)</f>
        <v>1.9863526151714583</v>
      </c>
      <c r="K21" s="16">
        <f>SUM(H21/E21)</f>
        <v>4.9507946240251144</v>
      </c>
      <c r="L21" s="17">
        <f>SUM(I21/F21)</f>
        <v>0.75</v>
      </c>
    </row>
    <row r="22" spans="1:12" x14ac:dyDescent="0.25">
      <c r="A22" s="6" t="s">
        <v>65</v>
      </c>
      <c r="B22" s="1" t="s">
        <v>439</v>
      </c>
      <c r="C22" s="7" t="s">
        <v>67</v>
      </c>
      <c r="D22" s="14">
        <v>4333</v>
      </c>
      <c r="E22" s="2">
        <v>601418</v>
      </c>
      <c r="F22" s="15"/>
      <c r="G22" s="14">
        <v>3249</v>
      </c>
      <c r="H22" s="2">
        <v>3091409</v>
      </c>
      <c r="I22" s="38"/>
      <c r="J22" s="39">
        <f>SUM(G22/D22)</f>
        <v>0.74982690976228938</v>
      </c>
      <c r="K22" s="16">
        <f>SUM(H22/E22)</f>
        <v>5.1402003265615592</v>
      </c>
      <c r="L22" s="17"/>
    </row>
    <row r="23" spans="1:12" x14ac:dyDescent="0.25">
      <c r="A23" s="6" t="s">
        <v>104</v>
      </c>
      <c r="B23" s="1" t="s">
        <v>105</v>
      </c>
      <c r="C23" s="7" t="s">
        <v>106</v>
      </c>
      <c r="D23" s="14"/>
      <c r="E23" s="2">
        <v>590887</v>
      </c>
      <c r="F23" s="15"/>
      <c r="G23" s="14"/>
      <c r="H23" s="2">
        <v>3697298</v>
      </c>
      <c r="I23" s="38"/>
      <c r="J23" s="29"/>
      <c r="K23" s="16">
        <f>SUM(H23/E23)</f>
        <v>6.2571997691606009</v>
      </c>
      <c r="L23" s="17"/>
    </row>
    <row r="24" spans="1:12" x14ac:dyDescent="0.25">
      <c r="A24" s="6" t="s">
        <v>123</v>
      </c>
      <c r="B24" s="1" t="s">
        <v>124</v>
      </c>
      <c r="C24" s="7" t="s">
        <v>465</v>
      </c>
      <c r="D24" s="14">
        <v>197995</v>
      </c>
      <c r="E24" s="2">
        <v>4215873</v>
      </c>
      <c r="F24" s="15">
        <v>24316882</v>
      </c>
      <c r="G24" s="14">
        <v>1866062</v>
      </c>
      <c r="H24" s="2">
        <v>42035231</v>
      </c>
      <c r="I24" s="38">
        <v>73805667</v>
      </c>
      <c r="J24" s="39">
        <f>SUM(G24/D24)</f>
        <v>9.4247935553928137</v>
      </c>
      <c r="K24" s="16">
        <f>SUM(H24/E24)</f>
        <v>9.9707061858836834</v>
      </c>
      <c r="L24" s="17">
        <f>SUM(I24/F24)</f>
        <v>3.0351616214611727</v>
      </c>
    </row>
    <row r="25" spans="1:12" x14ac:dyDescent="0.25">
      <c r="A25" s="6" t="s">
        <v>44</v>
      </c>
      <c r="B25" s="1" t="s">
        <v>45</v>
      </c>
      <c r="C25" s="7" t="s">
        <v>46</v>
      </c>
      <c r="D25" s="14"/>
      <c r="E25" s="2">
        <v>190247</v>
      </c>
      <c r="F25" s="15"/>
      <c r="G25" s="14"/>
      <c r="H25" s="2">
        <v>942081</v>
      </c>
      <c r="I25" s="38"/>
      <c r="J25" s="29"/>
      <c r="K25" s="16">
        <f>SUM(H25/E25)</f>
        <v>4.9518836039464489</v>
      </c>
      <c r="L25" s="17"/>
    </row>
    <row r="26" spans="1:12" x14ac:dyDescent="0.25">
      <c r="A26" s="6" t="s">
        <v>119</v>
      </c>
      <c r="B26" s="1" t="s">
        <v>120</v>
      </c>
      <c r="C26" s="7" t="s">
        <v>121</v>
      </c>
      <c r="D26" s="14">
        <v>8308187</v>
      </c>
      <c r="E26" s="2">
        <v>7272290</v>
      </c>
      <c r="F26" s="15">
        <v>2277321</v>
      </c>
      <c r="G26" s="14">
        <v>108957514</v>
      </c>
      <c r="H26" s="2">
        <v>80136648</v>
      </c>
      <c r="I26" s="38">
        <v>14558741</v>
      </c>
      <c r="J26" s="39">
        <f>SUM(G26/D26)</f>
        <v>13.114475396377092</v>
      </c>
      <c r="K26" s="16">
        <f>SUM(H26/E26)</f>
        <v>11.019451644530127</v>
      </c>
      <c r="L26" s="17">
        <f t="shared" ref="L26:L32" si="2">SUM(I26/F26)</f>
        <v>6.3929244054746786</v>
      </c>
    </row>
    <row r="27" spans="1:12" x14ac:dyDescent="0.25">
      <c r="A27" s="6" t="s">
        <v>468</v>
      </c>
      <c r="B27" s="1" t="s">
        <v>469</v>
      </c>
      <c r="C27" s="7" t="s">
        <v>470</v>
      </c>
      <c r="D27" s="14">
        <v>8144491</v>
      </c>
      <c r="E27" s="2">
        <v>5097828</v>
      </c>
      <c r="F27" s="15">
        <v>33755544</v>
      </c>
      <c r="G27" s="14">
        <v>41947693</v>
      </c>
      <c r="H27" s="2">
        <v>28211419</v>
      </c>
      <c r="I27" s="38">
        <v>67345058</v>
      </c>
      <c r="J27" s="39">
        <f>SUM(G27/D27)</f>
        <v>5.1504376393810247</v>
      </c>
      <c r="K27" s="16">
        <f>SUM(H27/E27)</f>
        <v>5.534007620500339</v>
      </c>
      <c r="L27" s="17">
        <f t="shared" si="2"/>
        <v>1.9950814005545281</v>
      </c>
    </row>
    <row r="28" spans="1:12" x14ac:dyDescent="0.25">
      <c r="A28" s="6" t="s">
        <v>89</v>
      </c>
      <c r="B28" s="1" t="s">
        <v>90</v>
      </c>
      <c r="C28" s="7" t="s">
        <v>91</v>
      </c>
      <c r="D28" s="14"/>
      <c r="E28" s="2"/>
      <c r="F28" s="15">
        <v>6625</v>
      </c>
      <c r="G28" s="14"/>
      <c r="H28" s="2"/>
      <c r="I28" s="38"/>
      <c r="J28" s="39"/>
      <c r="K28" s="16"/>
      <c r="L28" s="17">
        <f t="shared" si="2"/>
        <v>0</v>
      </c>
    </row>
    <row r="29" spans="1:12" x14ac:dyDescent="0.25">
      <c r="A29" s="6" t="s">
        <v>471</v>
      </c>
      <c r="B29" s="1" t="s">
        <v>63</v>
      </c>
      <c r="C29" s="7" t="s">
        <v>64</v>
      </c>
      <c r="D29" s="14">
        <v>11659</v>
      </c>
      <c r="E29" s="2">
        <v>554887</v>
      </c>
      <c r="F29" s="15">
        <v>3205</v>
      </c>
      <c r="G29" s="14">
        <v>29593</v>
      </c>
      <c r="H29" s="2">
        <v>3352101</v>
      </c>
      <c r="I29" s="38">
        <v>2404</v>
      </c>
      <c r="J29" s="39">
        <f t="shared" ref="J29:K32" si="3">SUM(G29/D29)</f>
        <v>2.5382108242559398</v>
      </c>
      <c r="K29" s="16">
        <f t="shared" si="3"/>
        <v>6.0410516014972417</v>
      </c>
      <c r="L29" s="17">
        <f t="shared" si="2"/>
        <v>0.75007800312012485</v>
      </c>
    </row>
    <row r="30" spans="1:12" x14ac:dyDescent="0.25">
      <c r="A30" s="6" t="s">
        <v>471</v>
      </c>
      <c r="B30" s="1" t="s">
        <v>63</v>
      </c>
      <c r="C30" s="7" t="s">
        <v>64</v>
      </c>
      <c r="D30" s="14">
        <v>13565</v>
      </c>
      <c r="E30" s="2">
        <v>715114</v>
      </c>
      <c r="F30" s="15">
        <v>1599</v>
      </c>
      <c r="G30" s="14">
        <v>25246</v>
      </c>
      <c r="H30" s="2">
        <v>4131588</v>
      </c>
      <c r="I30" s="38">
        <v>1199</v>
      </c>
      <c r="J30" s="39">
        <f t="shared" si="3"/>
        <v>1.8611131588647254</v>
      </c>
      <c r="K30" s="16">
        <f t="shared" si="3"/>
        <v>5.777523583652397</v>
      </c>
      <c r="L30" s="17">
        <f t="shared" si="2"/>
        <v>0.74984365228267669</v>
      </c>
    </row>
    <row r="31" spans="1:12" x14ac:dyDescent="0.25">
      <c r="A31" s="6" t="s">
        <v>471</v>
      </c>
      <c r="B31" s="1" t="s">
        <v>63</v>
      </c>
      <c r="C31" s="7" t="s">
        <v>64</v>
      </c>
      <c r="D31" s="14">
        <v>9860</v>
      </c>
      <c r="E31" s="2">
        <v>729068</v>
      </c>
      <c r="F31" s="15">
        <v>2321</v>
      </c>
      <c r="G31" s="14">
        <v>26009</v>
      </c>
      <c r="H31" s="2">
        <v>5120533</v>
      </c>
      <c r="I31" s="38">
        <v>1741</v>
      </c>
      <c r="J31" s="39">
        <f t="shared" si="3"/>
        <v>2.6378296146044624</v>
      </c>
      <c r="K31" s="16">
        <f t="shared" si="3"/>
        <v>7.0233956229048591</v>
      </c>
      <c r="L31" s="17">
        <f t="shared" si="2"/>
        <v>0.7501077121930203</v>
      </c>
    </row>
    <row r="32" spans="1:12" x14ac:dyDescent="0.25">
      <c r="A32" s="6" t="s">
        <v>471</v>
      </c>
      <c r="B32" s="1" t="s">
        <v>63</v>
      </c>
      <c r="C32" s="7" t="s">
        <v>64</v>
      </c>
      <c r="D32" s="14">
        <v>32323</v>
      </c>
      <c r="E32" s="2">
        <v>768288</v>
      </c>
      <c r="F32" s="15">
        <v>20977</v>
      </c>
      <c r="G32" s="14">
        <v>73597</v>
      </c>
      <c r="H32" s="2">
        <v>4779059</v>
      </c>
      <c r="I32" s="38">
        <v>15733</v>
      </c>
      <c r="J32" s="39">
        <f t="shared" si="3"/>
        <v>2.2769235528880363</v>
      </c>
      <c r="K32" s="16">
        <f t="shared" si="3"/>
        <v>6.2204004227581322</v>
      </c>
      <c r="L32" s="17">
        <f t="shared" si="2"/>
        <v>0.75001191781474952</v>
      </c>
    </row>
    <row r="33" spans="1:12" x14ac:dyDescent="0.25">
      <c r="A33" s="6" t="s">
        <v>101</v>
      </c>
      <c r="B33" s="1" t="s">
        <v>102</v>
      </c>
      <c r="C33" s="7" t="s">
        <v>103</v>
      </c>
      <c r="D33" s="14"/>
      <c r="E33" s="2">
        <v>571155</v>
      </c>
      <c r="F33" s="15"/>
      <c r="G33" s="14"/>
      <c r="H33" s="2">
        <v>3532175</v>
      </c>
      <c r="I33" s="38"/>
      <c r="J33" s="29"/>
      <c r="K33" s="16">
        <f>SUM(H33/E33)</f>
        <v>6.1842669678108395</v>
      </c>
      <c r="L33" s="17"/>
    </row>
    <row r="34" spans="1:12" x14ac:dyDescent="0.25">
      <c r="A34" s="6" t="s">
        <v>185</v>
      </c>
      <c r="B34" s="1" t="s">
        <v>186</v>
      </c>
      <c r="C34" s="7" t="s">
        <v>187</v>
      </c>
      <c r="D34" s="14"/>
      <c r="E34" s="2">
        <v>1090870</v>
      </c>
      <c r="F34" s="15"/>
      <c r="G34" s="14"/>
      <c r="H34" s="2">
        <v>6992476</v>
      </c>
      <c r="I34" s="38"/>
      <c r="J34" s="29"/>
      <c r="K34" s="16">
        <f>SUM(H34/E34)</f>
        <v>6.4099993583103396</v>
      </c>
      <c r="L34" s="17"/>
    </row>
    <row r="35" spans="1:12" x14ac:dyDescent="0.25">
      <c r="A35" s="6" t="s">
        <v>138</v>
      </c>
      <c r="B35" s="1" t="s">
        <v>139</v>
      </c>
      <c r="C35" s="7" t="s">
        <v>140</v>
      </c>
      <c r="D35" s="14">
        <v>4852</v>
      </c>
      <c r="E35" s="2">
        <v>947505</v>
      </c>
      <c r="F35" s="15"/>
      <c r="G35" s="14">
        <v>10103</v>
      </c>
      <c r="H35" s="2">
        <v>6151155</v>
      </c>
      <c r="I35" s="38"/>
      <c r="J35" s="39">
        <f>SUM(G35/D35)</f>
        <v>2.0822341302555647</v>
      </c>
      <c r="K35" s="16">
        <f>SUM(H35/E35)</f>
        <v>6.4919499105545615</v>
      </c>
      <c r="L35" s="17"/>
    </row>
    <row r="36" spans="1:12" x14ac:dyDescent="0.25">
      <c r="A36" s="6" t="s">
        <v>77</v>
      </c>
      <c r="B36" s="1" t="s">
        <v>446</v>
      </c>
      <c r="C36" s="7" t="s">
        <v>79</v>
      </c>
      <c r="D36" s="14">
        <v>35868</v>
      </c>
      <c r="E36" s="2">
        <v>509259</v>
      </c>
      <c r="F36" s="15">
        <v>43670</v>
      </c>
      <c r="G36" s="14">
        <v>90581</v>
      </c>
      <c r="H36" s="2">
        <v>2383199</v>
      </c>
      <c r="I36" s="38">
        <v>13916</v>
      </c>
      <c r="J36" s="39">
        <f>SUM(G36/D36)</f>
        <v>2.5253986840637896</v>
      </c>
      <c r="K36" s="16">
        <f>SUM(H36/E36)</f>
        <v>4.679738600594197</v>
      </c>
      <c r="L36" s="17">
        <f>SUM(I36/F36)</f>
        <v>0.31866269750400733</v>
      </c>
    </row>
    <row r="37" spans="1:12" x14ac:dyDescent="0.25">
      <c r="A37" s="6" t="s">
        <v>141</v>
      </c>
      <c r="B37" s="1" t="s">
        <v>142</v>
      </c>
      <c r="C37" s="7" t="s">
        <v>143</v>
      </c>
      <c r="D37" s="14"/>
      <c r="E37" s="2"/>
      <c r="F37" s="15">
        <v>2934987</v>
      </c>
      <c r="G37" s="14"/>
      <c r="H37" s="2"/>
      <c r="I37" s="38">
        <v>5321614</v>
      </c>
      <c r="J37" s="39"/>
      <c r="K37" s="16"/>
      <c r="L37" s="17">
        <f>SUM(I37/F37)</f>
        <v>1.813164419467616</v>
      </c>
    </row>
    <row r="38" spans="1:12" x14ac:dyDescent="0.25">
      <c r="A38" s="6" t="s">
        <v>21</v>
      </c>
      <c r="B38" s="1" t="s">
        <v>22</v>
      </c>
      <c r="C38" s="7" t="s">
        <v>23</v>
      </c>
      <c r="D38" s="14"/>
      <c r="E38" s="2">
        <v>577308</v>
      </c>
      <c r="F38" s="15"/>
      <c r="G38" s="14"/>
      <c r="H38" s="2">
        <v>3770691</v>
      </c>
      <c r="I38" s="38"/>
      <c r="J38" s="39"/>
      <c r="K38" s="16">
        <f>SUM(H38/E38)</f>
        <v>6.5315065788106175</v>
      </c>
      <c r="L38" s="17"/>
    </row>
    <row r="39" spans="1:12" x14ac:dyDescent="0.25">
      <c r="A39" s="6" t="s">
        <v>92</v>
      </c>
      <c r="B39" s="1" t="s">
        <v>93</v>
      </c>
      <c r="C39" s="7" t="s">
        <v>94</v>
      </c>
      <c r="D39" s="14"/>
      <c r="E39" s="2"/>
      <c r="F39" s="15">
        <v>14741</v>
      </c>
      <c r="G39" s="14"/>
      <c r="H39" s="2"/>
      <c r="I39" s="38"/>
      <c r="J39" s="39"/>
      <c r="K39" s="16"/>
      <c r="L39" s="17">
        <f>SUM(I39/F39)</f>
        <v>0</v>
      </c>
    </row>
    <row r="40" spans="1:12" x14ac:dyDescent="0.25">
      <c r="A40" s="6" t="s">
        <v>50</v>
      </c>
      <c r="B40" s="1" t="s">
        <v>51</v>
      </c>
      <c r="C40" s="7" t="s">
        <v>52</v>
      </c>
      <c r="D40" s="14"/>
      <c r="E40" s="2">
        <v>454113</v>
      </c>
      <c r="F40" s="15"/>
      <c r="G40" s="14"/>
      <c r="H40" s="2">
        <v>2818446</v>
      </c>
      <c r="I40" s="38"/>
      <c r="J40" s="29"/>
      <c r="K40" s="16">
        <f t="shared" ref="K40:K46" si="4">SUM(H40/E40)</f>
        <v>6.206486050828758</v>
      </c>
      <c r="L40" s="17"/>
    </row>
    <row r="41" spans="1:12" x14ac:dyDescent="0.25">
      <c r="A41" s="6" t="s">
        <v>426</v>
      </c>
      <c r="B41" s="1" t="s">
        <v>427</v>
      </c>
      <c r="C41" s="7" t="s">
        <v>428</v>
      </c>
      <c r="D41" s="14"/>
      <c r="E41" s="2">
        <v>457967</v>
      </c>
      <c r="F41" s="15"/>
      <c r="G41" s="14"/>
      <c r="H41" s="2">
        <v>2706475</v>
      </c>
      <c r="I41" s="38"/>
      <c r="J41" s="29"/>
      <c r="K41" s="16">
        <f t="shared" si="4"/>
        <v>5.9097598735280057</v>
      </c>
      <c r="L41" s="17"/>
    </row>
    <row r="42" spans="1:12" x14ac:dyDescent="0.25">
      <c r="A42" s="6" t="s">
        <v>129</v>
      </c>
      <c r="B42" s="1" t="s">
        <v>130</v>
      </c>
      <c r="C42" s="7" t="s">
        <v>131</v>
      </c>
      <c r="D42" s="14">
        <v>5464763</v>
      </c>
      <c r="E42" s="2">
        <v>10428378</v>
      </c>
      <c r="F42" s="15">
        <v>31540533</v>
      </c>
      <c r="G42" s="14">
        <v>35824829</v>
      </c>
      <c r="H42" s="2">
        <v>66175238</v>
      </c>
      <c r="I42" s="38">
        <v>65366422</v>
      </c>
      <c r="J42" s="39">
        <f>SUM(G42/D42)</f>
        <v>6.5556052476566684</v>
      </c>
      <c r="K42" s="16">
        <f t="shared" si="4"/>
        <v>6.3456884666052575</v>
      </c>
      <c r="L42" s="17">
        <f>SUM(I42/F42)</f>
        <v>2.0724577482568223</v>
      </c>
    </row>
    <row r="43" spans="1:12" x14ac:dyDescent="0.25">
      <c r="A43" s="6" t="s">
        <v>24</v>
      </c>
      <c r="B43" s="1" t="s">
        <v>25</v>
      </c>
      <c r="C43" s="7" t="s">
        <v>26</v>
      </c>
      <c r="D43" s="14">
        <v>4615185</v>
      </c>
      <c r="E43" s="2">
        <v>3826178</v>
      </c>
      <c r="F43" s="15">
        <v>2876336</v>
      </c>
      <c r="G43" s="14">
        <v>26521025</v>
      </c>
      <c r="H43" s="2">
        <v>23961394</v>
      </c>
      <c r="I43" s="38">
        <v>5169730</v>
      </c>
      <c r="J43" s="39">
        <f>SUM(G43/D43)</f>
        <v>5.74647061818757</v>
      </c>
      <c r="K43" s="16">
        <f t="shared" si="4"/>
        <v>6.262488049432096</v>
      </c>
      <c r="L43" s="17">
        <f>SUM(I43/F43)</f>
        <v>1.7973317442746606</v>
      </c>
    </row>
    <row r="44" spans="1:12" x14ac:dyDescent="0.25">
      <c r="A44" s="6" t="s">
        <v>74</v>
      </c>
      <c r="B44" s="1" t="s">
        <v>75</v>
      </c>
      <c r="C44" s="7" t="s">
        <v>76</v>
      </c>
      <c r="D44" s="14">
        <v>28200</v>
      </c>
      <c r="E44" s="2">
        <v>303898</v>
      </c>
      <c r="F44" s="15">
        <v>25750</v>
      </c>
      <c r="G44" s="14">
        <v>82377</v>
      </c>
      <c r="H44" s="2">
        <v>1389765</v>
      </c>
      <c r="I44" s="38">
        <v>4564</v>
      </c>
      <c r="J44" s="39">
        <f>SUM(G44/D44)</f>
        <v>2.9211702127659573</v>
      </c>
      <c r="K44" s="16">
        <f t="shared" si="4"/>
        <v>4.5731298001303067</v>
      </c>
      <c r="L44" s="17">
        <f>SUM(I44/F44)</f>
        <v>0.17724271844660194</v>
      </c>
    </row>
    <row r="45" spans="1:12" x14ac:dyDescent="0.25">
      <c r="A45" s="6" t="s">
        <v>80</v>
      </c>
      <c r="B45" s="1" t="s">
        <v>81</v>
      </c>
      <c r="C45" s="7" t="s">
        <v>82</v>
      </c>
      <c r="D45" s="14">
        <v>400</v>
      </c>
      <c r="E45" s="2">
        <v>354352</v>
      </c>
      <c r="F45" s="15">
        <v>19952</v>
      </c>
      <c r="G45" s="14">
        <v>600</v>
      </c>
      <c r="H45" s="2">
        <v>1986610</v>
      </c>
      <c r="I45" s="38">
        <v>0</v>
      </c>
      <c r="J45" s="29">
        <f>SUM(G45/D45)</f>
        <v>1.5</v>
      </c>
      <c r="K45" s="16">
        <f t="shared" si="4"/>
        <v>5.6063180114688222</v>
      </c>
      <c r="L45" s="17">
        <f>SUM(I45/F45)</f>
        <v>0</v>
      </c>
    </row>
    <row r="46" spans="1:12" ht="15.75" thickBot="1" x14ac:dyDescent="0.3">
      <c r="A46" s="8" t="s">
        <v>436</v>
      </c>
      <c r="B46" s="9" t="s">
        <v>437</v>
      </c>
      <c r="C46" s="10" t="s">
        <v>438</v>
      </c>
      <c r="D46" s="18"/>
      <c r="E46" s="19">
        <v>718613</v>
      </c>
      <c r="F46" s="23"/>
      <c r="G46" s="18"/>
      <c r="H46" s="19">
        <v>4569640</v>
      </c>
      <c r="I46" s="52"/>
      <c r="J46" s="54"/>
      <c r="K46" s="20">
        <f t="shared" si="4"/>
        <v>6.358972075372975</v>
      </c>
      <c r="L46" s="21"/>
    </row>
    <row r="47" spans="1:12" ht="15.75" thickBot="1" x14ac:dyDescent="0.3">
      <c r="A47" s="24" t="s">
        <v>452</v>
      </c>
      <c r="B47" s="26"/>
      <c r="C47" s="27"/>
      <c r="D47" s="40">
        <f>SUM(D3:D46)</f>
        <v>51872043</v>
      </c>
      <c r="E47" s="30">
        <f t="shared" ref="E47:H47" si="5">SUM(E3:E46)</f>
        <v>93607342</v>
      </c>
      <c r="F47" s="41">
        <f t="shared" si="5"/>
        <v>275132728</v>
      </c>
      <c r="G47" s="40">
        <f t="shared" si="5"/>
        <v>374883712</v>
      </c>
      <c r="H47" s="30">
        <f t="shared" si="5"/>
        <v>638743614</v>
      </c>
      <c r="I47" s="41">
        <f>SUM(I3:I46)</f>
        <v>592909622</v>
      </c>
      <c r="J47" s="26"/>
      <c r="K47" s="26"/>
      <c r="L47" s="27"/>
    </row>
  </sheetData>
  <sortState xmlns:xlrd2="http://schemas.microsoft.com/office/spreadsheetml/2017/richdata2" ref="A3:L46">
    <sortCondition ref="B3:B46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7"/>
  <sheetViews>
    <sheetView workbookViewId="0">
      <selection activeCell="A3" sqref="A3:L56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8.42578125" bestFit="1" customWidth="1"/>
    <col min="4" max="4" width="10.140625" bestFit="1" customWidth="1"/>
    <col min="5" max="5" width="11.140625" bestFit="1" customWidth="1"/>
    <col min="6" max="6" width="11.140625" customWidth="1"/>
    <col min="7" max="8" width="11.140625" bestFit="1" customWidth="1"/>
    <col min="9" max="9" width="11.140625" customWidth="1"/>
    <col min="12" max="12" width="12.7109375" bestFit="1" customWidth="1"/>
  </cols>
  <sheetData>
    <row r="1" spans="1:12" ht="15.75" thickBot="1" x14ac:dyDescent="0.3">
      <c r="A1" s="100" t="s">
        <v>453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5.75" thickBot="1" x14ac:dyDescent="0.3">
      <c r="A2" s="24"/>
      <c r="B2" s="25"/>
      <c r="C2" s="25"/>
      <c r="D2" s="43" t="s">
        <v>454</v>
      </c>
      <c r="E2" s="31" t="s">
        <v>455</v>
      </c>
      <c r="F2" s="32" t="s">
        <v>473</v>
      </c>
      <c r="G2" s="43" t="s">
        <v>456</v>
      </c>
      <c r="H2" s="31" t="s">
        <v>457</v>
      </c>
      <c r="I2" s="32" t="s">
        <v>474</v>
      </c>
      <c r="J2" s="43" t="s">
        <v>325</v>
      </c>
      <c r="K2" s="31" t="s">
        <v>458</v>
      </c>
      <c r="L2" s="32" t="s">
        <v>542</v>
      </c>
    </row>
    <row r="3" spans="1:12" x14ac:dyDescent="0.25">
      <c r="A3" s="6" t="s">
        <v>432</v>
      </c>
      <c r="B3" s="1" t="s">
        <v>433</v>
      </c>
      <c r="C3" s="1" t="s">
        <v>434</v>
      </c>
      <c r="D3" s="14"/>
      <c r="E3" s="2">
        <v>779796</v>
      </c>
      <c r="F3" s="15"/>
      <c r="G3" s="14"/>
      <c r="H3" s="2">
        <v>3713914</v>
      </c>
      <c r="I3" s="38"/>
      <c r="J3" s="39"/>
      <c r="K3" s="16">
        <f t="shared" ref="K3:K27" si="0">SUM(H3/E3)</f>
        <v>4.7626738275138623</v>
      </c>
      <c r="L3" s="17"/>
    </row>
    <row r="4" spans="1:12" x14ac:dyDescent="0.25">
      <c r="A4" s="6" t="s">
        <v>432</v>
      </c>
      <c r="B4" s="1" t="s">
        <v>433</v>
      </c>
      <c r="C4" s="1" t="s">
        <v>434</v>
      </c>
      <c r="D4" s="14"/>
      <c r="E4" s="2">
        <v>444654</v>
      </c>
      <c r="F4" s="15"/>
      <c r="G4" s="14"/>
      <c r="H4" s="2">
        <v>2338984</v>
      </c>
      <c r="I4" s="38"/>
      <c r="J4" s="39"/>
      <c r="K4" s="16">
        <f t="shared" si="0"/>
        <v>5.2602337997634114</v>
      </c>
      <c r="L4" s="17"/>
    </row>
    <row r="5" spans="1:12" x14ac:dyDescent="0.25">
      <c r="A5" s="6" t="s">
        <v>116</v>
      </c>
      <c r="B5" s="1" t="s">
        <v>117</v>
      </c>
      <c r="C5" s="1" t="s">
        <v>118</v>
      </c>
      <c r="D5" s="14">
        <v>1363947</v>
      </c>
      <c r="E5" s="2">
        <v>3890322</v>
      </c>
      <c r="F5" s="15">
        <v>2582796</v>
      </c>
      <c r="G5" s="14">
        <v>8749166</v>
      </c>
      <c r="H5" s="2">
        <v>23149928</v>
      </c>
      <c r="I5" s="38">
        <v>3961420</v>
      </c>
      <c r="J5" s="39">
        <f t="shared" ref="J5:J10" si="1">SUM(G5/D5)</f>
        <v>6.4145938221939707</v>
      </c>
      <c r="K5" s="16">
        <f t="shared" si="0"/>
        <v>5.9506457306104741</v>
      </c>
      <c r="L5" s="17">
        <f>SUM(I5/F5)</f>
        <v>1.5337719277867861</v>
      </c>
    </row>
    <row r="6" spans="1:12" x14ac:dyDescent="0.25">
      <c r="A6" s="6" t="s">
        <v>116</v>
      </c>
      <c r="B6" s="1" t="s">
        <v>117</v>
      </c>
      <c r="C6" s="1" t="s">
        <v>118</v>
      </c>
      <c r="D6" s="14">
        <v>951</v>
      </c>
      <c r="E6" s="2">
        <v>1240578</v>
      </c>
      <c r="F6" s="15"/>
      <c r="G6" s="14">
        <v>2853</v>
      </c>
      <c r="H6" s="2">
        <v>8383532</v>
      </c>
      <c r="I6" s="38"/>
      <c r="J6" s="39">
        <f t="shared" si="1"/>
        <v>3</v>
      </c>
      <c r="K6" s="16">
        <f t="shared" si="0"/>
        <v>6.7577629137385964</v>
      </c>
      <c r="L6" s="17"/>
    </row>
    <row r="7" spans="1:12" x14ac:dyDescent="0.25">
      <c r="A7" s="6" t="s">
        <v>18</v>
      </c>
      <c r="B7" s="1" t="s">
        <v>19</v>
      </c>
      <c r="C7" s="1" t="s">
        <v>20</v>
      </c>
      <c r="D7" s="14">
        <v>10019</v>
      </c>
      <c r="E7" s="2">
        <v>456356</v>
      </c>
      <c r="F7" s="15">
        <v>18895</v>
      </c>
      <c r="G7" s="14">
        <v>22603</v>
      </c>
      <c r="H7" s="2">
        <v>2471732</v>
      </c>
      <c r="I7" s="38">
        <v>18895</v>
      </c>
      <c r="J7" s="39">
        <f t="shared" si="1"/>
        <v>2.2560135742090028</v>
      </c>
      <c r="K7" s="16">
        <f t="shared" si="0"/>
        <v>5.4162364469843718</v>
      </c>
      <c r="L7" s="17">
        <f t="shared" ref="L7:L13" si="2">SUM(I7/F7)</f>
        <v>1</v>
      </c>
    </row>
    <row r="8" spans="1:12" x14ac:dyDescent="0.25">
      <c r="A8" s="6" t="s">
        <v>268</v>
      </c>
      <c r="B8" s="1" t="s">
        <v>269</v>
      </c>
      <c r="C8" s="1" t="s">
        <v>270</v>
      </c>
      <c r="D8" s="14">
        <v>53439</v>
      </c>
      <c r="E8" s="2">
        <v>910498</v>
      </c>
      <c r="F8" s="15">
        <v>19699</v>
      </c>
      <c r="G8" s="14">
        <v>154329</v>
      </c>
      <c r="H8" s="2">
        <v>5007714</v>
      </c>
      <c r="I8" s="38">
        <v>19699</v>
      </c>
      <c r="J8" s="39">
        <f t="shared" si="1"/>
        <v>2.8879470049963509</v>
      </c>
      <c r="K8" s="16">
        <f t="shared" si="0"/>
        <v>5.4999725424987203</v>
      </c>
      <c r="L8" s="17">
        <f t="shared" si="2"/>
        <v>1</v>
      </c>
    </row>
    <row r="9" spans="1:12" x14ac:dyDescent="0.25">
      <c r="A9" s="6" t="s">
        <v>268</v>
      </c>
      <c r="B9" s="1" t="s">
        <v>269</v>
      </c>
      <c r="C9" s="1" t="s">
        <v>270</v>
      </c>
      <c r="D9" s="14">
        <v>22416</v>
      </c>
      <c r="E9" s="2">
        <v>649817</v>
      </c>
      <c r="F9" s="15">
        <v>18016</v>
      </c>
      <c r="G9" s="14">
        <v>88259</v>
      </c>
      <c r="H9" s="2">
        <v>3456936</v>
      </c>
      <c r="I9" s="38">
        <v>16017</v>
      </c>
      <c r="J9" s="39">
        <f t="shared" si="1"/>
        <v>3.9373215560314061</v>
      </c>
      <c r="K9" s="16">
        <f t="shared" si="0"/>
        <v>5.3198608223546016</v>
      </c>
      <c r="L9" s="17">
        <f t="shared" si="2"/>
        <v>0.88904307282415629</v>
      </c>
    </row>
    <row r="10" spans="1:12" x14ac:dyDescent="0.25">
      <c r="A10" s="6" t="s">
        <v>3</v>
      </c>
      <c r="B10" s="1" t="s">
        <v>4</v>
      </c>
      <c r="C10" s="1" t="s">
        <v>5</v>
      </c>
      <c r="D10" s="14">
        <v>10401</v>
      </c>
      <c r="E10" s="2">
        <v>831273</v>
      </c>
      <c r="F10" s="15">
        <v>8367</v>
      </c>
      <c r="G10" s="14">
        <v>5675</v>
      </c>
      <c r="H10" s="2">
        <v>3868500</v>
      </c>
      <c r="I10" s="38">
        <v>5061</v>
      </c>
      <c r="J10" s="39">
        <f t="shared" si="1"/>
        <v>0.54562061340255741</v>
      </c>
      <c r="K10" s="16">
        <f t="shared" si="0"/>
        <v>4.6537058222749925</v>
      </c>
      <c r="L10" s="17">
        <f t="shared" si="2"/>
        <v>0.60487629974901402</v>
      </c>
    </row>
    <row r="11" spans="1:12" x14ac:dyDescent="0.25">
      <c r="A11" s="6" t="s">
        <v>59</v>
      </c>
      <c r="B11" s="1" t="s">
        <v>60</v>
      </c>
      <c r="C11" s="1" t="s">
        <v>61</v>
      </c>
      <c r="D11" s="14"/>
      <c r="E11" s="2">
        <v>775000</v>
      </c>
      <c r="F11" s="15">
        <v>74000</v>
      </c>
      <c r="G11" s="14"/>
      <c r="H11" s="2">
        <v>1976250</v>
      </c>
      <c r="I11" s="38">
        <v>188700</v>
      </c>
      <c r="J11" s="39"/>
      <c r="K11" s="16">
        <f t="shared" si="0"/>
        <v>2.5499999999999998</v>
      </c>
      <c r="L11" s="17">
        <f t="shared" si="2"/>
        <v>2.5499999999999998</v>
      </c>
    </row>
    <row r="12" spans="1:12" x14ac:dyDescent="0.25">
      <c r="A12" s="6" t="s">
        <v>462</v>
      </c>
      <c r="B12" s="1" t="s">
        <v>463</v>
      </c>
      <c r="C12" s="1" t="s">
        <v>464</v>
      </c>
      <c r="D12" s="14">
        <v>26923</v>
      </c>
      <c r="E12" s="2">
        <v>273442</v>
      </c>
      <c r="F12" s="15">
        <v>2036</v>
      </c>
      <c r="G12" s="14">
        <v>117379</v>
      </c>
      <c r="H12" s="2">
        <v>1357543</v>
      </c>
      <c r="I12" s="38">
        <v>2036</v>
      </c>
      <c r="J12" s="39">
        <f t="shared" ref="J12:J24" si="3">SUM(G12/D12)</f>
        <v>4.3598038851539576</v>
      </c>
      <c r="K12" s="16">
        <f t="shared" si="0"/>
        <v>4.964646981809671</v>
      </c>
      <c r="L12" s="17">
        <f t="shared" si="2"/>
        <v>1</v>
      </c>
    </row>
    <row r="13" spans="1:12" x14ac:dyDescent="0.25">
      <c r="A13" s="6" t="s">
        <v>30</v>
      </c>
      <c r="B13" s="1" t="s">
        <v>31</v>
      </c>
      <c r="C13" s="1" t="s">
        <v>122</v>
      </c>
      <c r="D13" s="14">
        <v>2173474</v>
      </c>
      <c r="E13" s="2">
        <v>9223991</v>
      </c>
      <c r="F13" s="15">
        <v>41011800</v>
      </c>
      <c r="G13" s="14">
        <v>13475468</v>
      </c>
      <c r="H13" s="2">
        <v>61210169</v>
      </c>
      <c r="I13" s="38">
        <v>67791205</v>
      </c>
      <c r="J13" s="39">
        <f t="shared" si="3"/>
        <v>6.1999674254212378</v>
      </c>
      <c r="K13" s="16">
        <f t="shared" si="0"/>
        <v>6.6359744930366906</v>
      </c>
      <c r="L13" s="17">
        <f t="shared" si="2"/>
        <v>1.6529682920525313</v>
      </c>
    </row>
    <row r="14" spans="1:12" x14ac:dyDescent="0.25">
      <c r="A14" s="6" t="s">
        <v>35</v>
      </c>
      <c r="B14" s="1" t="s">
        <v>36</v>
      </c>
      <c r="C14" s="1" t="s">
        <v>37</v>
      </c>
      <c r="D14" s="14">
        <v>15249</v>
      </c>
      <c r="E14" s="2">
        <v>156124</v>
      </c>
      <c r="F14" s="15"/>
      <c r="G14" s="14">
        <v>11436</v>
      </c>
      <c r="H14" s="2">
        <v>827038</v>
      </c>
      <c r="I14" s="38"/>
      <c r="J14" s="39">
        <f t="shared" si="3"/>
        <v>0.74995081644698014</v>
      </c>
      <c r="K14" s="16">
        <f t="shared" si="0"/>
        <v>5.2973149547795346</v>
      </c>
      <c r="L14" s="17"/>
    </row>
    <row r="15" spans="1:12" x14ac:dyDescent="0.25">
      <c r="A15" s="6" t="s">
        <v>56</v>
      </c>
      <c r="B15" s="1" t="s">
        <v>57</v>
      </c>
      <c r="C15" s="1" t="s">
        <v>58</v>
      </c>
      <c r="D15" s="14">
        <v>7336621</v>
      </c>
      <c r="E15" s="2">
        <v>15154751</v>
      </c>
      <c r="F15" s="15">
        <v>36114859</v>
      </c>
      <c r="G15" s="14">
        <v>47359265</v>
      </c>
      <c r="H15" s="2">
        <v>87593152</v>
      </c>
      <c r="I15" s="38">
        <v>61385971</v>
      </c>
      <c r="J15" s="39">
        <f t="shared" si="3"/>
        <v>6.4551876129351644</v>
      </c>
      <c r="K15" s="16">
        <f t="shared" si="0"/>
        <v>5.7799136389637811</v>
      </c>
      <c r="L15" s="17">
        <f>SUM(I15/F15)</f>
        <v>1.6997427845419526</v>
      </c>
    </row>
    <row r="16" spans="1:12" x14ac:dyDescent="0.25">
      <c r="A16" s="6" t="s">
        <v>113</v>
      </c>
      <c r="B16" s="1" t="s">
        <v>114</v>
      </c>
      <c r="C16" s="1" t="s">
        <v>115</v>
      </c>
      <c r="D16" s="14">
        <v>7378</v>
      </c>
      <c r="E16" s="2">
        <v>579688</v>
      </c>
      <c r="F16" s="15">
        <v>8628</v>
      </c>
      <c r="G16" s="14">
        <v>20914</v>
      </c>
      <c r="H16" s="2">
        <v>3130412</v>
      </c>
      <c r="I16" s="38">
        <v>8628</v>
      </c>
      <c r="J16" s="39">
        <f t="shared" si="3"/>
        <v>2.8346435348332881</v>
      </c>
      <c r="K16" s="16">
        <f t="shared" si="0"/>
        <v>5.4001669863788795</v>
      </c>
      <c r="L16" s="17">
        <f>SUM(I16/F16)</f>
        <v>1</v>
      </c>
    </row>
    <row r="17" spans="1:12" x14ac:dyDescent="0.25">
      <c r="A17" s="6" t="s">
        <v>83</v>
      </c>
      <c r="B17" s="1" t="s">
        <v>84</v>
      </c>
      <c r="C17" s="1" t="s">
        <v>85</v>
      </c>
      <c r="D17" s="14">
        <v>7180724</v>
      </c>
      <c r="E17" s="2">
        <v>13105508</v>
      </c>
      <c r="F17" s="15">
        <v>38335163</v>
      </c>
      <c r="G17" s="14">
        <v>42642200</v>
      </c>
      <c r="H17" s="2">
        <v>73001663</v>
      </c>
      <c r="I17" s="38">
        <v>65772485</v>
      </c>
      <c r="J17" s="39">
        <f t="shared" si="3"/>
        <v>5.9384262645382275</v>
      </c>
      <c r="K17" s="16">
        <f t="shared" si="0"/>
        <v>5.5703039515904305</v>
      </c>
      <c r="L17" s="17">
        <f>SUM(I17/F17)</f>
        <v>1.7157220643616411</v>
      </c>
    </row>
    <row r="18" spans="1:12" x14ac:dyDescent="0.25">
      <c r="A18" s="6" t="s">
        <v>447</v>
      </c>
      <c r="B18" s="1" t="s">
        <v>448</v>
      </c>
      <c r="C18" s="1" t="s">
        <v>449</v>
      </c>
      <c r="D18" s="14">
        <v>44650</v>
      </c>
      <c r="E18" s="2">
        <v>366067</v>
      </c>
      <c r="F18" s="15">
        <v>3147</v>
      </c>
      <c r="G18" s="14">
        <v>181571</v>
      </c>
      <c r="H18" s="2">
        <v>2036046</v>
      </c>
      <c r="I18" s="38">
        <v>3147</v>
      </c>
      <c r="J18" s="39">
        <f t="shared" si="3"/>
        <v>4.0665397536394181</v>
      </c>
      <c r="K18" s="16">
        <f t="shared" si="0"/>
        <v>5.5619490421152413</v>
      </c>
      <c r="L18" s="17">
        <f>SUM(I18/F18)</f>
        <v>1</v>
      </c>
    </row>
    <row r="19" spans="1:12" x14ac:dyDescent="0.25">
      <c r="A19" s="6" t="s">
        <v>450</v>
      </c>
      <c r="B19" s="1" t="s">
        <v>78</v>
      </c>
      <c r="C19" s="1" t="s">
        <v>451</v>
      </c>
      <c r="D19" s="14">
        <v>354116</v>
      </c>
      <c r="E19" s="2">
        <v>2130142</v>
      </c>
      <c r="F19" s="15">
        <v>39813</v>
      </c>
      <c r="G19" s="14">
        <v>1662094</v>
      </c>
      <c r="H19" s="2">
        <v>10182245</v>
      </c>
      <c r="I19" s="38">
        <v>17175</v>
      </c>
      <c r="J19" s="39">
        <f t="shared" si="3"/>
        <v>4.6936427611291212</v>
      </c>
      <c r="K19" s="16">
        <f t="shared" si="0"/>
        <v>4.7800780417455737</v>
      </c>
      <c r="L19" s="17">
        <f>SUM(I19/F19)</f>
        <v>0.43139175646145733</v>
      </c>
    </row>
    <row r="20" spans="1:12" x14ac:dyDescent="0.25">
      <c r="A20" s="6" t="s">
        <v>450</v>
      </c>
      <c r="B20" s="1" t="s">
        <v>78</v>
      </c>
      <c r="C20" s="1" t="s">
        <v>451</v>
      </c>
      <c r="D20" s="14">
        <v>34508</v>
      </c>
      <c r="E20" s="2">
        <v>573047</v>
      </c>
      <c r="F20" s="15"/>
      <c r="G20" s="14">
        <v>34508</v>
      </c>
      <c r="H20" s="2">
        <v>3298036</v>
      </c>
      <c r="I20" s="38"/>
      <c r="J20" s="39">
        <f t="shared" si="3"/>
        <v>1</v>
      </c>
      <c r="K20" s="16">
        <f t="shared" si="0"/>
        <v>5.7552626573387524</v>
      </c>
      <c r="L20" s="17"/>
    </row>
    <row r="21" spans="1:12" x14ac:dyDescent="0.25">
      <c r="A21" s="6" t="s">
        <v>450</v>
      </c>
      <c r="B21" s="1" t="s">
        <v>78</v>
      </c>
      <c r="C21" s="1" t="s">
        <v>451</v>
      </c>
      <c r="D21" s="14">
        <v>3221</v>
      </c>
      <c r="E21" s="2">
        <v>1021322</v>
      </c>
      <c r="F21" s="15"/>
      <c r="G21" s="14">
        <v>9663</v>
      </c>
      <c r="H21" s="2">
        <v>5423793</v>
      </c>
      <c r="I21" s="38"/>
      <c r="J21" s="39">
        <f t="shared" si="3"/>
        <v>3</v>
      </c>
      <c r="K21" s="16">
        <f t="shared" si="0"/>
        <v>5.3105612137993701</v>
      </c>
      <c r="L21" s="17"/>
    </row>
    <row r="22" spans="1:12" x14ac:dyDescent="0.25">
      <c r="A22" s="6" t="s">
        <v>6</v>
      </c>
      <c r="B22" s="1" t="s">
        <v>7</v>
      </c>
      <c r="C22" s="1" t="s">
        <v>8</v>
      </c>
      <c r="D22" s="14">
        <v>10401</v>
      </c>
      <c r="E22" s="2">
        <v>831274</v>
      </c>
      <c r="F22" s="15">
        <v>8366</v>
      </c>
      <c r="G22" s="14">
        <v>5675</v>
      </c>
      <c r="H22" s="2">
        <v>3868501</v>
      </c>
      <c r="I22" s="38">
        <v>5060</v>
      </c>
      <c r="J22" s="39">
        <f t="shared" si="3"/>
        <v>0.54562061340255741</v>
      </c>
      <c r="K22" s="16">
        <f t="shared" si="0"/>
        <v>4.6537014269663191</v>
      </c>
      <c r="L22" s="17">
        <f t="shared" ref="L22:L27" si="4">SUM(I22/F22)</f>
        <v>0.60482907004542197</v>
      </c>
    </row>
    <row r="23" spans="1:12" x14ac:dyDescent="0.25">
      <c r="A23" s="6" t="s">
        <v>258</v>
      </c>
      <c r="B23" s="1" t="s">
        <v>259</v>
      </c>
      <c r="C23" s="1" t="s">
        <v>260</v>
      </c>
      <c r="D23" s="14">
        <v>29126</v>
      </c>
      <c r="E23" s="2">
        <v>300341</v>
      </c>
      <c r="F23" s="15">
        <v>2433</v>
      </c>
      <c r="G23" s="14">
        <v>113549</v>
      </c>
      <c r="H23" s="2">
        <v>1531636</v>
      </c>
      <c r="I23" s="38">
        <v>2433</v>
      </c>
      <c r="J23" s="39">
        <f t="shared" si="3"/>
        <v>3.8985442559912107</v>
      </c>
      <c r="K23" s="16">
        <f t="shared" si="0"/>
        <v>5.0996567235242605</v>
      </c>
      <c r="L23" s="17">
        <f t="shared" si="4"/>
        <v>1</v>
      </c>
    </row>
    <row r="24" spans="1:12" x14ac:dyDescent="0.25">
      <c r="A24" s="6" t="s">
        <v>110</v>
      </c>
      <c r="B24" s="1" t="s">
        <v>111</v>
      </c>
      <c r="C24" s="1" t="s">
        <v>112</v>
      </c>
      <c r="D24" s="14">
        <v>7378</v>
      </c>
      <c r="E24" s="2">
        <v>579688</v>
      </c>
      <c r="F24" s="15">
        <v>8628</v>
      </c>
      <c r="G24" s="14">
        <v>20914</v>
      </c>
      <c r="H24" s="2">
        <v>3130412</v>
      </c>
      <c r="I24" s="38">
        <v>8628</v>
      </c>
      <c r="J24" s="39">
        <f t="shared" si="3"/>
        <v>2.8346435348332881</v>
      </c>
      <c r="K24" s="16">
        <f t="shared" si="0"/>
        <v>5.4001669863788795</v>
      </c>
      <c r="L24" s="17">
        <f t="shared" si="4"/>
        <v>1</v>
      </c>
    </row>
    <row r="25" spans="1:12" x14ac:dyDescent="0.25">
      <c r="A25" s="6" t="s">
        <v>293</v>
      </c>
      <c r="B25" s="1" t="s">
        <v>294</v>
      </c>
      <c r="C25" s="1" t="s">
        <v>466</v>
      </c>
      <c r="D25" s="14"/>
      <c r="E25" s="2">
        <v>4130</v>
      </c>
      <c r="F25" s="15">
        <v>3870410</v>
      </c>
      <c r="G25" s="14"/>
      <c r="H25" s="2">
        <v>7712</v>
      </c>
      <c r="I25" s="38">
        <v>7229367</v>
      </c>
      <c r="J25" s="39"/>
      <c r="K25" s="16">
        <f t="shared" si="0"/>
        <v>1.8673123486682808</v>
      </c>
      <c r="L25" s="17">
        <f t="shared" si="4"/>
        <v>1.8678556018613015</v>
      </c>
    </row>
    <row r="26" spans="1:12" x14ac:dyDescent="0.25">
      <c r="A26" s="6" t="s">
        <v>459</v>
      </c>
      <c r="B26" s="1" t="s">
        <v>460</v>
      </c>
      <c r="C26" s="1" t="s">
        <v>461</v>
      </c>
      <c r="D26" s="14">
        <v>26923</v>
      </c>
      <c r="E26" s="2">
        <v>273442</v>
      </c>
      <c r="F26" s="15">
        <v>2036</v>
      </c>
      <c r="G26" s="14">
        <v>117379</v>
      </c>
      <c r="H26" s="2">
        <v>1357543</v>
      </c>
      <c r="I26" s="38">
        <v>2036</v>
      </c>
      <c r="J26" s="39">
        <f>SUM(G26/D26)</f>
        <v>4.3598038851539576</v>
      </c>
      <c r="K26" s="16">
        <f t="shared" si="0"/>
        <v>4.964646981809671</v>
      </c>
      <c r="L26" s="17">
        <f t="shared" si="4"/>
        <v>1</v>
      </c>
    </row>
    <row r="27" spans="1:12" x14ac:dyDescent="0.25">
      <c r="A27" s="6" t="s">
        <v>27</v>
      </c>
      <c r="B27" s="1" t="s">
        <v>28</v>
      </c>
      <c r="C27" s="1" t="s">
        <v>29</v>
      </c>
      <c r="D27" s="14">
        <v>3495480</v>
      </c>
      <c r="E27" s="2">
        <v>9593645</v>
      </c>
      <c r="F27" s="15">
        <v>33088708</v>
      </c>
      <c r="G27" s="14">
        <v>19780283</v>
      </c>
      <c r="H27" s="2">
        <v>51959097</v>
      </c>
      <c r="I27" s="38">
        <v>56644202</v>
      </c>
      <c r="J27" s="39">
        <f>SUM(G27/D27)</f>
        <v>5.6588173870255298</v>
      </c>
      <c r="K27" s="16">
        <f t="shared" si="0"/>
        <v>5.4159912108484312</v>
      </c>
      <c r="L27" s="17">
        <f t="shared" si="4"/>
        <v>1.7118892040148561</v>
      </c>
    </row>
    <row r="28" spans="1:12" x14ac:dyDescent="0.25">
      <c r="A28" s="6" t="s">
        <v>274</v>
      </c>
      <c r="B28" s="1" t="s">
        <v>209</v>
      </c>
      <c r="C28" s="1" t="s">
        <v>275</v>
      </c>
      <c r="D28" s="14"/>
      <c r="E28" s="2"/>
      <c r="F28" s="15"/>
      <c r="G28" s="14"/>
      <c r="H28" s="2"/>
      <c r="I28" s="38"/>
      <c r="J28" s="39"/>
      <c r="K28" s="16"/>
      <c r="L28" s="17"/>
    </row>
    <row r="29" spans="1:12" x14ac:dyDescent="0.25">
      <c r="A29" s="6" t="s">
        <v>65</v>
      </c>
      <c r="B29" s="1" t="s">
        <v>439</v>
      </c>
      <c r="C29" s="1" t="s">
        <v>67</v>
      </c>
      <c r="D29" s="14">
        <v>4249</v>
      </c>
      <c r="E29" s="2">
        <v>910786</v>
      </c>
      <c r="F29" s="15">
        <v>6611</v>
      </c>
      <c r="G29" s="14">
        <v>8925</v>
      </c>
      <c r="H29" s="2">
        <v>4655735</v>
      </c>
      <c r="I29" s="38">
        <v>6611</v>
      </c>
      <c r="J29" s="39">
        <f>SUM(G29/D29)</f>
        <v>2.1004942339373969</v>
      </c>
      <c r="K29" s="16">
        <f>SUM(H29/E29)</f>
        <v>5.1117770804557825</v>
      </c>
      <c r="L29" s="17">
        <f>SUM(I29/F29)</f>
        <v>1</v>
      </c>
    </row>
    <row r="30" spans="1:12" x14ac:dyDescent="0.25">
      <c r="A30" s="6" t="s">
        <v>104</v>
      </c>
      <c r="B30" s="1" t="s">
        <v>105</v>
      </c>
      <c r="C30" s="1" t="s">
        <v>106</v>
      </c>
      <c r="D30" s="14">
        <v>53401</v>
      </c>
      <c r="E30" s="2">
        <v>498397</v>
      </c>
      <c r="F30" s="15"/>
      <c r="G30" s="14">
        <v>214522</v>
      </c>
      <c r="H30" s="2">
        <v>2650919</v>
      </c>
      <c r="I30" s="38"/>
      <c r="J30" s="39">
        <f>SUM(G30/D30)</f>
        <v>4.0171906893129341</v>
      </c>
      <c r="K30" s="16">
        <f>SUM(H30/E30)</f>
        <v>5.3188903625021817</v>
      </c>
      <c r="L30" s="17"/>
    </row>
    <row r="31" spans="1:12" x14ac:dyDescent="0.25">
      <c r="A31" s="6" t="s">
        <v>123</v>
      </c>
      <c r="B31" s="1" t="s">
        <v>124</v>
      </c>
      <c r="C31" s="1" t="s">
        <v>465</v>
      </c>
      <c r="D31" s="14">
        <v>6109162</v>
      </c>
      <c r="E31" s="2">
        <v>3264420</v>
      </c>
      <c r="F31" s="15">
        <v>21447912</v>
      </c>
      <c r="G31" s="14">
        <v>22579279</v>
      </c>
      <c r="H31" s="2">
        <v>23487653</v>
      </c>
      <c r="I31" s="38">
        <v>68276438</v>
      </c>
      <c r="J31" s="39">
        <f>SUM(G31/D31)</f>
        <v>3.695969921897635</v>
      </c>
      <c r="K31" s="16">
        <f>SUM(H31/E31)</f>
        <v>7.1950462869361171</v>
      </c>
      <c r="L31" s="17">
        <f>SUM(I31/F31)</f>
        <v>3.1833605993907472</v>
      </c>
    </row>
    <row r="32" spans="1:12" x14ac:dyDescent="0.25">
      <c r="A32" s="6" t="s">
        <v>44</v>
      </c>
      <c r="B32" s="1" t="s">
        <v>45</v>
      </c>
      <c r="C32" s="1" t="s">
        <v>46</v>
      </c>
      <c r="D32" s="14"/>
      <c r="E32" s="2">
        <v>247774</v>
      </c>
      <c r="F32" s="15"/>
      <c r="G32" s="14"/>
      <c r="H32" s="2">
        <v>1232921</v>
      </c>
      <c r="I32" s="38"/>
      <c r="J32" s="39"/>
      <c r="K32" s="16">
        <f t="shared" ref="K32:K56" si="5">SUM(H32/E32)</f>
        <v>4.9759902168911996</v>
      </c>
      <c r="L32" s="17"/>
    </row>
    <row r="33" spans="1:12" x14ac:dyDescent="0.25">
      <c r="A33" s="6" t="s">
        <v>119</v>
      </c>
      <c r="B33" s="1" t="s">
        <v>120</v>
      </c>
      <c r="C33" s="1" t="s">
        <v>121</v>
      </c>
      <c r="D33" s="14">
        <v>5260908</v>
      </c>
      <c r="E33" s="2">
        <v>9544932</v>
      </c>
      <c r="F33" s="15">
        <v>9679368</v>
      </c>
      <c r="G33" s="14">
        <v>54611866</v>
      </c>
      <c r="H33" s="2">
        <v>82790031</v>
      </c>
      <c r="I33" s="38">
        <v>46977667</v>
      </c>
      <c r="J33" s="39">
        <f>SUM(G33/D33)</f>
        <v>10.380692078249609</v>
      </c>
      <c r="K33" s="16">
        <f t="shared" si="5"/>
        <v>8.6737161668621638</v>
      </c>
      <c r="L33" s="17">
        <f>SUM(I33/F33)</f>
        <v>4.8533816464050128</v>
      </c>
    </row>
    <row r="34" spans="1:12" x14ac:dyDescent="0.25">
      <c r="A34" s="6" t="s">
        <v>429</v>
      </c>
      <c r="B34" s="1" t="s">
        <v>430</v>
      </c>
      <c r="C34" s="1" t="s">
        <v>431</v>
      </c>
      <c r="D34" s="14">
        <v>44650</v>
      </c>
      <c r="E34" s="2">
        <v>366067</v>
      </c>
      <c r="F34" s="15">
        <v>3147</v>
      </c>
      <c r="G34" s="14">
        <v>181571</v>
      </c>
      <c r="H34" s="2">
        <v>2044173</v>
      </c>
      <c r="I34" s="38">
        <v>3147</v>
      </c>
      <c r="J34" s="39">
        <f>SUM(G34/D34)</f>
        <v>4.0665397536394181</v>
      </c>
      <c r="K34" s="16">
        <f t="shared" si="5"/>
        <v>5.5841498960572791</v>
      </c>
      <c r="L34" s="17">
        <f>SUM(I34/F34)</f>
        <v>1</v>
      </c>
    </row>
    <row r="35" spans="1:12" x14ac:dyDescent="0.25">
      <c r="A35" s="6" t="s">
        <v>53</v>
      </c>
      <c r="B35" s="1" t="s">
        <v>54</v>
      </c>
      <c r="C35" s="1" t="s">
        <v>55</v>
      </c>
      <c r="D35" s="14"/>
      <c r="E35" s="2">
        <v>779796</v>
      </c>
      <c r="F35" s="15"/>
      <c r="G35" s="14"/>
      <c r="H35" s="2">
        <v>3713914</v>
      </c>
      <c r="I35" s="38"/>
      <c r="J35" s="39"/>
      <c r="K35" s="16">
        <f t="shared" si="5"/>
        <v>4.7626738275138623</v>
      </c>
      <c r="L35" s="17"/>
    </row>
    <row r="36" spans="1:12" x14ac:dyDescent="0.25">
      <c r="A36" s="6" t="s">
        <v>53</v>
      </c>
      <c r="B36" s="1" t="s">
        <v>54</v>
      </c>
      <c r="C36" s="1" t="s">
        <v>55</v>
      </c>
      <c r="D36" s="14">
        <v>22237</v>
      </c>
      <c r="E36" s="2">
        <v>436253</v>
      </c>
      <c r="F36" s="15">
        <v>5994</v>
      </c>
      <c r="G36" s="14">
        <v>63389</v>
      </c>
      <c r="H36" s="2">
        <v>2058256</v>
      </c>
      <c r="I36" s="38">
        <v>5994</v>
      </c>
      <c r="J36" s="39">
        <f t="shared" ref="J36:J41" si="6">SUM(G36/D36)</f>
        <v>2.8506093447857177</v>
      </c>
      <c r="K36" s="16">
        <f t="shared" si="5"/>
        <v>4.7180328845876129</v>
      </c>
      <c r="L36" s="17">
        <f>SUM(I36/F36)</f>
        <v>1</v>
      </c>
    </row>
    <row r="37" spans="1:12" x14ac:dyDescent="0.25">
      <c r="A37" s="6" t="s">
        <v>53</v>
      </c>
      <c r="B37" s="1" t="s">
        <v>54</v>
      </c>
      <c r="C37" s="1" t="s">
        <v>55</v>
      </c>
      <c r="D37" s="14">
        <v>37546</v>
      </c>
      <c r="E37" s="2">
        <v>1893258</v>
      </c>
      <c r="F37" s="15">
        <v>62716</v>
      </c>
      <c r="G37" s="14">
        <v>104306</v>
      </c>
      <c r="H37" s="2">
        <v>10427654</v>
      </c>
      <c r="I37" s="38">
        <v>60717</v>
      </c>
      <c r="J37" s="39">
        <f t="shared" si="6"/>
        <v>2.7780855483939702</v>
      </c>
      <c r="K37" s="16">
        <f t="shared" si="5"/>
        <v>5.5077828800934689</v>
      </c>
      <c r="L37" s="17">
        <f>SUM(I37/F37)</f>
        <v>0.96812615600484719</v>
      </c>
    </row>
    <row r="38" spans="1:12" x14ac:dyDescent="0.25">
      <c r="A38" s="6" t="s">
        <v>53</v>
      </c>
      <c r="B38" s="1" t="s">
        <v>54</v>
      </c>
      <c r="C38" s="1" t="s">
        <v>55</v>
      </c>
      <c r="D38" s="14">
        <v>9182</v>
      </c>
      <c r="E38" s="2">
        <v>197207</v>
      </c>
      <c r="F38" s="15">
        <v>10020</v>
      </c>
      <c r="G38" s="14">
        <v>36728</v>
      </c>
      <c r="H38" s="2">
        <v>821610</v>
      </c>
      <c r="I38" s="38">
        <v>10020</v>
      </c>
      <c r="J38" s="39">
        <f t="shared" si="6"/>
        <v>4</v>
      </c>
      <c r="K38" s="16">
        <f t="shared" si="5"/>
        <v>4.1662314218055139</v>
      </c>
      <c r="L38" s="17">
        <f>SUM(I38/F38)</f>
        <v>1</v>
      </c>
    </row>
    <row r="39" spans="1:12" x14ac:dyDescent="0.25">
      <c r="A39" s="6" t="s">
        <v>89</v>
      </c>
      <c r="B39" s="1" t="s">
        <v>90</v>
      </c>
      <c r="C39" s="1" t="s">
        <v>91</v>
      </c>
      <c r="D39" s="14">
        <v>19454</v>
      </c>
      <c r="E39" s="2">
        <v>539172</v>
      </c>
      <c r="F39" s="15">
        <v>9989</v>
      </c>
      <c r="G39" s="14">
        <v>53627</v>
      </c>
      <c r="H39" s="2">
        <v>2654991</v>
      </c>
      <c r="I39" s="38">
        <v>7492</v>
      </c>
      <c r="J39" s="39">
        <f t="shared" si="6"/>
        <v>2.7566053253829548</v>
      </c>
      <c r="K39" s="16">
        <f t="shared" si="5"/>
        <v>4.9242004406757029</v>
      </c>
      <c r="L39" s="17">
        <f>SUM(I39/F39)</f>
        <v>0.75002502753028333</v>
      </c>
    </row>
    <row r="40" spans="1:12" x14ac:dyDescent="0.25">
      <c r="A40" s="6" t="s">
        <v>101</v>
      </c>
      <c r="B40" s="1" t="s">
        <v>102</v>
      </c>
      <c r="C40" s="1" t="s">
        <v>103</v>
      </c>
      <c r="D40" s="14">
        <v>53401</v>
      </c>
      <c r="E40" s="2">
        <v>498397</v>
      </c>
      <c r="F40" s="15"/>
      <c r="G40" s="14">
        <v>214522</v>
      </c>
      <c r="H40" s="2">
        <v>2650919</v>
      </c>
      <c r="I40" s="38"/>
      <c r="J40" s="39">
        <f t="shared" si="6"/>
        <v>4.0171906893129341</v>
      </c>
      <c r="K40" s="16">
        <f t="shared" si="5"/>
        <v>5.3188903625021817</v>
      </c>
      <c r="L40" s="17"/>
    </row>
    <row r="41" spans="1:12" x14ac:dyDescent="0.25">
      <c r="A41" s="6" t="s">
        <v>185</v>
      </c>
      <c r="B41" s="1" t="s">
        <v>186</v>
      </c>
      <c r="C41" s="1" t="s">
        <v>187</v>
      </c>
      <c r="D41" s="14">
        <v>10825</v>
      </c>
      <c r="E41" s="2">
        <v>453197</v>
      </c>
      <c r="F41" s="15">
        <v>17648</v>
      </c>
      <c r="G41" s="14">
        <v>27259</v>
      </c>
      <c r="H41" s="2">
        <v>2198871</v>
      </c>
      <c r="I41" s="38">
        <v>13236</v>
      </c>
      <c r="J41" s="39">
        <f t="shared" si="6"/>
        <v>2.5181524249422633</v>
      </c>
      <c r="K41" s="16">
        <f t="shared" si="5"/>
        <v>4.8519098758376602</v>
      </c>
      <c r="L41" s="17">
        <f>SUM(I41/F41)</f>
        <v>0.75</v>
      </c>
    </row>
    <row r="42" spans="1:12" x14ac:dyDescent="0.25">
      <c r="A42" s="6" t="s">
        <v>138</v>
      </c>
      <c r="B42" s="1" t="s">
        <v>139</v>
      </c>
      <c r="C42" s="1" t="s">
        <v>140</v>
      </c>
      <c r="D42" s="14"/>
      <c r="E42" s="2">
        <v>546126</v>
      </c>
      <c r="F42" s="15"/>
      <c r="G42" s="14"/>
      <c r="H42" s="2">
        <v>3013792</v>
      </c>
      <c r="I42" s="38"/>
      <c r="J42" s="39"/>
      <c r="K42" s="16">
        <f t="shared" si="5"/>
        <v>5.518492069595661</v>
      </c>
      <c r="L42" s="17"/>
    </row>
    <row r="43" spans="1:12" x14ac:dyDescent="0.25">
      <c r="A43" s="6" t="s">
        <v>255</v>
      </c>
      <c r="B43" s="1" t="s">
        <v>256</v>
      </c>
      <c r="C43" s="1" t="s">
        <v>257</v>
      </c>
      <c r="D43" s="14">
        <v>29126</v>
      </c>
      <c r="E43" s="2">
        <v>300341</v>
      </c>
      <c r="F43" s="15">
        <v>2433</v>
      </c>
      <c r="G43" s="14">
        <v>113549</v>
      </c>
      <c r="H43" s="2">
        <v>1531636</v>
      </c>
      <c r="I43" s="38">
        <v>2433</v>
      </c>
      <c r="J43" s="39">
        <f t="shared" ref="J43:J56" si="7">SUM(G43/D43)</f>
        <v>3.8985442559912107</v>
      </c>
      <c r="K43" s="16">
        <f t="shared" si="5"/>
        <v>5.0996567235242605</v>
      </c>
      <c r="L43" s="17">
        <f t="shared" ref="L43:L49" si="8">SUM(I43/F43)</f>
        <v>1</v>
      </c>
    </row>
    <row r="44" spans="1:12" x14ac:dyDescent="0.25">
      <c r="A44" s="6" t="s">
        <v>77</v>
      </c>
      <c r="B44" s="1" t="s">
        <v>446</v>
      </c>
      <c r="C44" s="1" t="s">
        <v>79</v>
      </c>
      <c r="D44" s="14">
        <v>20996</v>
      </c>
      <c r="E44" s="2">
        <v>541606</v>
      </c>
      <c r="F44" s="15">
        <v>22446</v>
      </c>
      <c r="G44" s="14">
        <v>26956</v>
      </c>
      <c r="H44" s="2">
        <v>2870012</v>
      </c>
      <c r="I44" s="38">
        <v>9637</v>
      </c>
      <c r="J44" s="39">
        <f t="shared" si="7"/>
        <v>1.2838635930653457</v>
      </c>
      <c r="K44" s="16">
        <f t="shared" si="5"/>
        <v>5.2990771889528547</v>
      </c>
      <c r="L44" s="17">
        <f t="shared" si="8"/>
        <v>0.4293415307849951</v>
      </c>
    </row>
    <row r="45" spans="1:12" x14ac:dyDescent="0.25">
      <c r="A45" s="6" t="s">
        <v>141</v>
      </c>
      <c r="B45" s="1" t="s">
        <v>142</v>
      </c>
      <c r="C45" s="1" t="s">
        <v>143</v>
      </c>
      <c r="D45" s="14">
        <v>106095</v>
      </c>
      <c r="E45" s="2">
        <v>3518501</v>
      </c>
      <c r="F45" s="15">
        <v>30394635</v>
      </c>
      <c r="G45" s="14">
        <v>292539</v>
      </c>
      <c r="H45" s="2">
        <v>18535417</v>
      </c>
      <c r="I45" s="38">
        <v>47733566</v>
      </c>
      <c r="J45" s="39">
        <f t="shared" si="7"/>
        <v>2.7573306941891702</v>
      </c>
      <c r="K45" s="16">
        <f t="shared" si="5"/>
        <v>5.267986850081896</v>
      </c>
      <c r="L45" s="17">
        <f t="shared" si="8"/>
        <v>1.5704602473429932</v>
      </c>
    </row>
    <row r="46" spans="1:12" x14ac:dyDescent="0.25">
      <c r="A46" s="6" t="s">
        <v>182</v>
      </c>
      <c r="B46" s="1" t="s">
        <v>183</v>
      </c>
      <c r="C46" s="1" t="s">
        <v>184</v>
      </c>
      <c r="D46" s="14">
        <v>10825</v>
      </c>
      <c r="E46" s="2">
        <v>453198</v>
      </c>
      <c r="F46" s="15">
        <v>17659</v>
      </c>
      <c r="G46" s="14">
        <v>27259</v>
      </c>
      <c r="H46" s="2">
        <v>2198862</v>
      </c>
      <c r="I46" s="38">
        <v>13244</v>
      </c>
      <c r="J46" s="39">
        <f t="shared" si="7"/>
        <v>2.5181524249422633</v>
      </c>
      <c r="K46" s="16">
        <f t="shared" si="5"/>
        <v>4.8518793110296166</v>
      </c>
      <c r="L46" s="17">
        <f t="shared" si="8"/>
        <v>0.74998584291296222</v>
      </c>
    </row>
    <row r="47" spans="1:12" x14ac:dyDescent="0.25">
      <c r="A47" s="6" t="s">
        <v>41</v>
      </c>
      <c r="B47" s="1" t="s">
        <v>42</v>
      </c>
      <c r="C47" s="1" t="s">
        <v>43</v>
      </c>
      <c r="D47" s="14">
        <v>35406</v>
      </c>
      <c r="E47" s="2">
        <v>615423</v>
      </c>
      <c r="F47" s="15">
        <v>8723</v>
      </c>
      <c r="G47" s="14">
        <v>120792</v>
      </c>
      <c r="H47" s="2">
        <v>2661723</v>
      </c>
      <c r="I47" s="38">
        <v>438</v>
      </c>
      <c r="J47" s="39">
        <f t="shared" si="7"/>
        <v>3.4116251482799527</v>
      </c>
      <c r="K47" s="16">
        <f t="shared" si="5"/>
        <v>4.3250301012474344</v>
      </c>
      <c r="L47" s="17">
        <f t="shared" si="8"/>
        <v>5.0212082998968247E-2</v>
      </c>
    </row>
    <row r="48" spans="1:12" x14ac:dyDescent="0.25">
      <c r="A48" s="6" t="s">
        <v>21</v>
      </c>
      <c r="B48" s="1" t="s">
        <v>22</v>
      </c>
      <c r="C48" s="1" t="s">
        <v>23</v>
      </c>
      <c r="D48" s="14">
        <v>10019</v>
      </c>
      <c r="E48" s="2">
        <v>456356</v>
      </c>
      <c r="F48" s="15">
        <v>18895</v>
      </c>
      <c r="G48" s="14">
        <v>22603</v>
      </c>
      <c r="H48" s="2">
        <v>2471732</v>
      </c>
      <c r="I48" s="38">
        <v>18895</v>
      </c>
      <c r="J48" s="39">
        <f t="shared" si="7"/>
        <v>2.2560135742090028</v>
      </c>
      <c r="K48" s="16">
        <f t="shared" si="5"/>
        <v>5.4162364469843718</v>
      </c>
      <c r="L48" s="17">
        <f t="shared" si="8"/>
        <v>1</v>
      </c>
    </row>
    <row r="49" spans="1:12" x14ac:dyDescent="0.25">
      <c r="A49" s="6" t="s">
        <v>92</v>
      </c>
      <c r="B49" s="1" t="s">
        <v>93</v>
      </c>
      <c r="C49" s="1" t="s">
        <v>94</v>
      </c>
      <c r="D49" s="14">
        <v>19454</v>
      </c>
      <c r="E49" s="2">
        <v>539172</v>
      </c>
      <c r="F49" s="15">
        <v>9990</v>
      </c>
      <c r="G49" s="14">
        <v>53627</v>
      </c>
      <c r="H49" s="2">
        <v>2654991</v>
      </c>
      <c r="I49" s="38">
        <v>7493</v>
      </c>
      <c r="J49" s="39">
        <f t="shared" si="7"/>
        <v>2.7566053253829548</v>
      </c>
      <c r="K49" s="16">
        <f t="shared" si="5"/>
        <v>4.9242004406757029</v>
      </c>
      <c r="L49" s="17">
        <f t="shared" si="8"/>
        <v>0.7500500500500501</v>
      </c>
    </row>
    <row r="50" spans="1:12" x14ac:dyDescent="0.25">
      <c r="A50" s="6" t="s">
        <v>440</v>
      </c>
      <c r="B50" s="1" t="s">
        <v>441</v>
      </c>
      <c r="C50" s="1" t="s">
        <v>442</v>
      </c>
      <c r="D50" s="14">
        <v>67771</v>
      </c>
      <c r="E50" s="2">
        <v>1624148</v>
      </c>
      <c r="F50" s="15"/>
      <c r="G50" s="14">
        <v>192139</v>
      </c>
      <c r="H50" s="2">
        <v>10262270</v>
      </c>
      <c r="I50" s="38"/>
      <c r="J50" s="39">
        <f t="shared" si="7"/>
        <v>2.8351212170397369</v>
      </c>
      <c r="K50" s="16">
        <f t="shared" si="5"/>
        <v>6.3185559444090069</v>
      </c>
      <c r="L50" s="17"/>
    </row>
    <row r="51" spans="1:12" x14ac:dyDescent="0.25">
      <c r="A51" s="6" t="s">
        <v>440</v>
      </c>
      <c r="B51" s="1" t="s">
        <v>441</v>
      </c>
      <c r="C51" s="1" t="s">
        <v>442</v>
      </c>
      <c r="D51" s="14">
        <v>6649</v>
      </c>
      <c r="E51" s="2">
        <v>245397</v>
      </c>
      <c r="F51" s="15"/>
      <c r="G51" s="14">
        <v>19947</v>
      </c>
      <c r="H51" s="2">
        <v>1640392</v>
      </c>
      <c r="I51" s="38"/>
      <c r="J51" s="39">
        <f t="shared" si="7"/>
        <v>3</v>
      </c>
      <c r="K51" s="16">
        <f t="shared" si="5"/>
        <v>6.6846456965651573</v>
      </c>
      <c r="L51" s="17"/>
    </row>
    <row r="52" spans="1:12" x14ac:dyDescent="0.25">
      <c r="A52" s="6" t="s">
        <v>440</v>
      </c>
      <c r="B52" s="1" t="s">
        <v>441</v>
      </c>
      <c r="C52" s="1" t="s">
        <v>442</v>
      </c>
      <c r="D52" s="14">
        <v>6127</v>
      </c>
      <c r="E52" s="2">
        <v>1235402</v>
      </c>
      <c r="F52" s="15"/>
      <c r="G52" s="14">
        <v>18381</v>
      </c>
      <c r="H52" s="2">
        <v>8368004</v>
      </c>
      <c r="I52" s="38"/>
      <c r="J52" s="39">
        <f t="shared" si="7"/>
        <v>3</v>
      </c>
      <c r="K52" s="16">
        <f t="shared" si="5"/>
        <v>6.773506923252512</v>
      </c>
      <c r="L52" s="17"/>
    </row>
    <row r="53" spans="1:12" x14ac:dyDescent="0.25">
      <c r="A53" s="6" t="s">
        <v>129</v>
      </c>
      <c r="B53" s="1" t="s">
        <v>130</v>
      </c>
      <c r="C53" s="1" t="s">
        <v>131</v>
      </c>
      <c r="D53" s="14">
        <v>3692942</v>
      </c>
      <c r="E53" s="2">
        <v>11070567</v>
      </c>
      <c r="F53" s="15">
        <v>47590655</v>
      </c>
      <c r="G53" s="14">
        <v>22322123</v>
      </c>
      <c r="H53" s="2">
        <v>61032973</v>
      </c>
      <c r="I53" s="38">
        <v>83739880</v>
      </c>
      <c r="J53" s="39">
        <f t="shared" si="7"/>
        <v>6.0445365781536777</v>
      </c>
      <c r="K53" s="16">
        <f t="shared" si="5"/>
        <v>5.5130846504971247</v>
      </c>
      <c r="L53" s="17">
        <f>SUM(I53/F53)</f>
        <v>1.7595866247270604</v>
      </c>
    </row>
    <row r="54" spans="1:12" x14ac:dyDescent="0.25">
      <c r="A54" s="6" t="s">
        <v>24</v>
      </c>
      <c r="B54" s="1" t="s">
        <v>25</v>
      </c>
      <c r="C54" s="1" t="s">
        <v>26</v>
      </c>
      <c r="D54" s="14">
        <v>4200106</v>
      </c>
      <c r="E54" s="2">
        <v>3485509</v>
      </c>
      <c r="F54" s="15">
        <v>14383943</v>
      </c>
      <c r="G54" s="14">
        <v>18176561</v>
      </c>
      <c r="H54" s="2">
        <v>19261538</v>
      </c>
      <c r="I54" s="38">
        <v>22227539</v>
      </c>
      <c r="J54" s="39">
        <f t="shared" si="7"/>
        <v>4.3276433975713946</v>
      </c>
      <c r="K54" s="16">
        <f t="shared" si="5"/>
        <v>5.5261765211336424</v>
      </c>
      <c r="L54" s="17">
        <f>SUM(I54/F54)</f>
        <v>1.5453022165062806</v>
      </c>
    </row>
    <row r="55" spans="1:12" x14ac:dyDescent="0.25">
      <c r="A55" s="6" t="s">
        <v>74</v>
      </c>
      <c r="B55" s="1" t="s">
        <v>75</v>
      </c>
      <c r="C55" s="1" t="s">
        <v>76</v>
      </c>
      <c r="D55" s="14">
        <v>20996</v>
      </c>
      <c r="E55" s="2">
        <v>541604</v>
      </c>
      <c r="F55" s="15">
        <v>24245</v>
      </c>
      <c r="G55" s="14">
        <v>26956</v>
      </c>
      <c r="H55" s="2">
        <v>2870012</v>
      </c>
      <c r="I55" s="38">
        <v>10087</v>
      </c>
      <c r="J55" s="39">
        <f t="shared" si="7"/>
        <v>1.2838635930653457</v>
      </c>
      <c r="K55" s="16">
        <f t="shared" si="5"/>
        <v>5.299096757040199</v>
      </c>
      <c r="L55" s="17">
        <f>SUM(I55/F55)</f>
        <v>0.41604454526706536</v>
      </c>
    </row>
    <row r="56" spans="1:12" ht="15.75" thickBot="1" x14ac:dyDescent="0.3">
      <c r="A56" s="6" t="s">
        <v>80</v>
      </c>
      <c r="B56" s="1" t="s">
        <v>81</v>
      </c>
      <c r="C56" s="1" t="s">
        <v>82</v>
      </c>
      <c r="D56" s="14">
        <v>57686</v>
      </c>
      <c r="E56" s="2">
        <v>577160</v>
      </c>
      <c r="F56" s="15">
        <v>4088</v>
      </c>
      <c r="G56" s="14">
        <v>134826</v>
      </c>
      <c r="H56" s="2">
        <v>2964459</v>
      </c>
      <c r="I56" s="38">
        <v>3066</v>
      </c>
      <c r="J56" s="39">
        <f t="shared" si="7"/>
        <v>2.3372395381895088</v>
      </c>
      <c r="K56" s="16">
        <f t="shared" si="5"/>
        <v>5.1362862984267794</v>
      </c>
      <c r="L56" s="17">
        <f>SUM(I56/F56)</f>
        <v>0.75</v>
      </c>
    </row>
    <row r="57" spans="1:12" ht="15.75" thickBot="1" x14ac:dyDescent="0.3">
      <c r="A57" s="24" t="s">
        <v>452</v>
      </c>
      <c r="B57" s="26"/>
      <c r="C57" s="26"/>
      <c r="D57" s="40">
        <f t="shared" ref="D57:I57" si="9">SUM(D3:D56)</f>
        <v>42116558</v>
      </c>
      <c r="E57" s="30">
        <f t="shared" si="9"/>
        <v>109525062</v>
      </c>
      <c r="F57" s="41">
        <f t="shared" si="9"/>
        <v>278938917</v>
      </c>
      <c r="G57" s="40">
        <f t="shared" si="9"/>
        <v>254219435</v>
      </c>
      <c r="H57" s="30">
        <f t="shared" si="9"/>
        <v>648007948</v>
      </c>
      <c r="I57" s="41">
        <f t="shared" si="9"/>
        <v>532209765</v>
      </c>
      <c r="J57" s="37"/>
      <c r="K57" s="26"/>
      <c r="L57" s="27"/>
    </row>
  </sheetData>
  <sortState xmlns:xlrd2="http://schemas.microsoft.com/office/spreadsheetml/2017/richdata2" ref="A3:L56">
    <sortCondition ref="B3:B56"/>
  </sortState>
  <mergeCells count="1">
    <mergeCell ref="A1:L1"/>
  </mergeCells>
  <printOptions gridLines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Fiskiveiðeftirlitið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cp:lastPrinted>2017-01-12T10:17:44Z</cp:lastPrinted>
  <dcterms:created xsi:type="dcterms:W3CDTF">2014-05-21T07:47:27Z</dcterms:created>
  <dcterms:modified xsi:type="dcterms:W3CDTF">2024-03-07T10:24:36Z</dcterms:modified>
</cp:coreProperties>
</file>